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700" activeTab="0"/>
  </bookViews>
  <sheets>
    <sheet name="By Last Name" sheetId="1" r:id="rId1"/>
    <sheet name="By Compensation" sheetId="2" r:id="rId2"/>
  </sheets>
  <definedNames/>
  <calcPr fullCalcOnLoad="1"/>
</workbook>
</file>

<file path=xl/sharedStrings.xml><?xml version="1.0" encoding="utf-8"?>
<sst xmlns="http://schemas.openxmlformats.org/spreadsheetml/2006/main" count="869" uniqueCount="328">
  <si>
    <t>City of Morgan Hill</t>
  </si>
  <si>
    <t>Calendar Year 2009</t>
  </si>
  <si>
    <t>Name</t>
  </si>
  <si>
    <t>Overtime</t>
  </si>
  <si>
    <t>Allowances</t>
  </si>
  <si>
    <t>Holiday</t>
  </si>
  <si>
    <t>Bilingual</t>
  </si>
  <si>
    <t>Assignment</t>
  </si>
  <si>
    <t>Cell Phone</t>
  </si>
  <si>
    <t>Uniform</t>
  </si>
  <si>
    <t>Auto</t>
  </si>
  <si>
    <t>Housing</t>
  </si>
  <si>
    <t>Fitness</t>
  </si>
  <si>
    <t>Leave Payouts</t>
  </si>
  <si>
    <t>Deferred Comp</t>
  </si>
  <si>
    <t>Total Compensation</t>
  </si>
  <si>
    <t>ABDURAHMAN,  CANDICE</t>
  </si>
  <si>
    <t>ALANIS,  SARITA</t>
  </si>
  <si>
    <t>ALLEN,  TERRY</t>
  </si>
  <si>
    <t>ALVAREZ,  FRANK</t>
  </si>
  <si>
    <t>AMAYA,  ROBERT</t>
  </si>
  <si>
    <t>AMOS,  JOHN</t>
  </si>
  <si>
    <t>AREVALO,  ISABEL</t>
  </si>
  <si>
    <t>ARMENDARIZ,  ELIZABETH</t>
  </si>
  <si>
    <t>ASHCRAFT,  JAMES</t>
  </si>
  <si>
    <t>BAILEY,  KATHLEEN</t>
  </si>
  <si>
    <t>BARTE,  MICHELLE</t>
  </si>
  <si>
    <t>BASSETT,  ELIZABETH</t>
  </si>
  <si>
    <t>BEALE,  ANNE</t>
  </si>
  <si>
    <t>BEHZAD,  FATEMEH</t>
  </si>
  <si>
    <t>BEILMANN,  KEVIN</t>
  </si>
  <si>
    <t>BEJARANO,  SHERYLL</t>
  </si>
  <si>
    <t>BELL,  WAYNE</t>
  </si>
  <si>
    <t>BENITEZ,  VICTOR</t>
  </si>
  <si>
    <t>BERLIN,  CURTIS</t>
  </si>
  <si>
    <t>BILLINGSLEY,  JEFFERSON</t>
  </si>
  <si>
    <t>BJARKE,  KARL</t>
  </si>
  <si>
    <t>BLOMQUIST,  ERIC</t>
  </si>
  <si>
    <t>BOROWSKI,  ANDREA</t>
  </si>
  <si>
    <t>BRANDON,  JEFFREY</t>
  </si>
  <si>
    <t>BROOKMAN,  MICHAEL</t>
  </si>
  <si>
    <t>BROWNLOW,  TAMMY</t>
  </si>
  <si>
    <t>BROYER,  OSCAR</t>
  </si>
  <si>
    <t>BUCK,  ELAINE</t>
  </si>
  <si>
    <t>BURDICK,  JOSEPH</t>
  </si>
  <si>
    <t>BYRUM,  CLINT</t>
  </si>
  <si>
    <t>CABALLERO,  DEMETRICK</t>
  </si>
  <si>
    <t>CARDENAS,  LISA</t>
  </si>
  <si>
    <t>CARR,  LARRY</t>
  </si>
  <si>
    <t>CATBAGAN-LAVIA,  ESTEFANA</t>
  </si>
  <si>
    <t>CERMENO,  RONALD</t>
  </si>
  <si>
    <t>CERVANTEZ,  MAX</t>
  </si>
  <si>
    <t>CHO,  YAT</t>
  </si>
  <si>
    <t>CHRISTENSEN,  KENNETH</t>
  </si>
  <si>
    <t>CHRISTENSEN,  KYLE</t>
  </si>
  <si>
    <t>COMERFORD,  ALISON</t>
  </si>
  <si>
    <t>CONLON,  TIM</t>
  </si>
  <si>
    <t>CORONA,  JENNIFER</t>
  </si>
  <si>
    <t>CORRALES,  KATHLEEN</t>
  </si>
  <si>
    <t>COSTA,  JANET</t>
  </si>
  <si>
    <t>CREER,  SCOTT</t>
  </si>
  <si>
    <t>CRUE,  MARIA</t>
  </si>
  <si>
    <t>CUMMING,  BRUCE</t>
  </si>
  <si>
    <t>CUPPS,  GARY</t>
  </si>
  <si>
    <t>CVITANICH,  LISA</t>
  </si>
  <si>
    <t>DE LA PENA,  JUSTIN</t>
  </si>
  <si>
    <t>DEGALLERY,  ROD</t>
  </si>
  <si>
    <t>DELGADO,  MONICA</t>
  </si>
  <si>
    <t>DELUNA,  KENNETH</t>
  </si>
  <si>
    <t>DIETER,  PHYLLIS</t>
  </si>
  <si>
    <t>DILLES,  JOHN</t>
  </si>
  <si>
    <t>DINI,  GREGORY</t>
  </si>
  <si>
    <t>DREWNIANY,  MAUREEN</t>
  </si>
  <si>
    <t>DUMAS,  JAMES</t>
  </si>
  <si>
    <t>ECHEGOYEN-YOUNG,  IDALIA</t>
  </si>
  <si>
    <t>EICHHORN,  LOUISE</t>
  </si>
  <si>
    <t>ESPEJO,  LUIS</t>
  </si>
  <si>
    <t>ESQUIVEL,  OSBALDO</t>
  </si>
  <si>
    <t>EULO,  ANTHONY</t>
  </si>
  <si>
    <t>EVANS,  JONI</t>
  </si>
  <si>
    <t>FITCH,  CORWIN</t>
  </si>
  <si>
    <t>FORBIS, JR.,  JIMMY</t>
  </si>
  <si>
    <t>FOTU,  REBECCA</t>
  </si>
  <si>
    <t>FUMAGALLI,  MIKE</t>
  </si>
  <si>
    <t>GALLOWAY,  ADAM</t>
  </si>
  <si>
    <t>GARCIA,  ADAM</t>
  </si>
  <si>
    <t>GHIONE,  CHRISTOPHER</t>
  </si>
  <si>
    <t>GITTLESON,  DAVID</t>
  </si>
  <si>
    <t>GOLDEN,  STEVEN</t>
  </si>
  <si>
    <t>GOMEZ,  FREDERICK</t>
  </si>
  <si>
    <t>GONZALES,  JOHNNY</t>
  </si>
  <si>
    <t>GRANT,  LACEY</t>
  </si>
  <si>
    <t>GUERRERO,  CARLOS</t>
  </si>
  <si>
    <t>GUERRERO,  RICARDO</t>
  </si>
  <si>
    <t>GUTIERREZ,  ABEL</t>
  </si>
  <si>
    <t>GUZMAN,  RICHARD</t>
  </si>
  <si>
    <t>HA,  CHUONG</t>
  </si>
  <si>
    <t>HARO,  TONY</t>
  </si>
  <si>
    <t>HAYES,  VIVIAN</t>
  </si>
  <si>
    <t>HEIKENS,  PATRICIA</t>
  </si>
  <si>
    <t>HEINDEL,  J</t>
  </si>
  <si>
    <t>HENRY,  JOHN</t>
  </si>
  <si>
    <t>HERNANDEZ,  SILVINO</t>
  </si>
  <si>
    <t>HERRERA,  TEODORO</t>
  </si>
  <si>
    <t>HIGGINS,  KEVIN</t>
  </si>
  <si>
    <t>HOEFLING,  RONALD</t>
  </si>
  <si>
    <t>HOWARD,  KENNETH</t>
  </si>
  <si>
    <t>HUERTAS-BALAGSO,  MARGARITA</t>
  </si>
  <si>
    <t>HUNTER,  JOLIE</t>
  </si>
  <si>
    <t>IGLESIAS,  MARIO</t>
  </si>
  <si>
    <t>ISHIDA,  SHELLY</t>
  </si>
  <si>
    <t>JASO,  JAY</t>
  </si>
  <si>
    <t>JAUREGUI,  SERGIO</t>
  </si>
  <si>
    <t>JENSEN,  JACOB</t>
  </si>
  <si>
    <t>JETT,  NANCY</t>
  </si>
  <si>
    <t>JIMENEZ,  MARIO</t>
  </si>
  <si>
    <t>JOHNSON,  TIMOTHY</t>
  </si>
  <si>
    <t>JONES,  ISABEL</t>
  </si>
  <si>
    <t>KENDALL,  MARY</t>
  </si>
  <si>
    <t>KREWSON,  RODNEY</t>
  </si>
  <si>
    <t>LEE,  MARBY</t>
  </si>
  <si>
    <t>LEE-LAZZARINO,  DEBORAH</t>
  </si>
  <si>
    <t>LENGSFIELD,  KAREN</t>
  </si>
  <si>
    <t>LEWIS,  LISA</t>
  </si>
  <si>
    <t>LEWIS JR,  ROBERT</t>
  </si>
  <si>
    <t>LIBRERS,  MARILYN</t>
  </si>
  <si>
    <t>LINDER,  THERESA</t>
  </si>
  <si>
    <t>LOPEZ,  JORGE</t>
  </si>
  <si>
    <t>MACKNIGHT,  DONNA</t>
  </si>
  <si>
    <t>MADRUGA,  LYNETTE</t>
  </si>
  <si>
    <t>MAIQUEZ,  TONI</t>
  </si>
  <si>
    <t>MARQUEZ,  LORRAINE</t>
  </si>
  <si>
    <t>MARQUEZ,  SERGIO</t>
  </si>
  <si>
    <t>MARTIN,  SCOTT</t>
  </si>
  <si>
    <t>MARTINEZ,  GABRIEL</t>
  </si>
  <si>
    <t>MASKELL,  JOYCE</t>
  </si>
  <si>
    <t>MATUK,  RUBEN</t>
  </si>
  <si>
    <t>MCVAY,  TINA</t>
  </si>
  <si>
    <t>MEDEIROS,  JOSEPH</t>
  </si>
  <si>
    <t>MEJIA,  CHRIST</t>
  </si>
  <si>
    <t>MONTEMAYOR,  JOSE</t>
  </si>
  <si>
    <t>MONTES,  ISMAEL</t>
  </si>
  <si>
    <t>MOON,  TIMOTHY</t>
  </si>
  <si>
    <t>MOORE,  KRISTIE</t>
  </si>
  <si>
    <t>MORRISON,  MICHELE</t>
  </si>
  <si>
    <t>MOSUNIC,  SARAH</t>
  </si>
  <si>
    <t>MUMFORD,  CHARNELL</t>
  </si>
  <si>
    <t>MUNOZ,  CARLOS</t>
  </si>
  <si>
    <t>NARVAEZ,  RAUL</t>
  </si>
  <si>
    <t>NAVA,  JUAN</t>
  </si>
  <si>
    <t>NEFF,  TOM</t>
  </si>
  <si>
    <t>NELSEN,  MIKE</t>
  </si>
  <si>
    <t>NELSON,  KAREN</t>
  </si>
  <si>
    <t>NEUMAYER,  JERRY</t>
  </si>
  <si>
    <t>NORMAN,  WILLIAM</t>
  </si>
  <si>
    <t>NORRIS,  JOSHUA</t>
  </si>
  <si>
    <t>ORDONEZ,  ERWIN</t>
  </si>
  <si>
    <t>PACHECO,  JOEY</t>
  </si>
  <si>
    <t>PACHECO SR.,  JUAN</t>
  </si>
  <si>
    <t>PALSGROVE,  SHANE</t>
  </si>
  <si>
    <t>PARRAZ,  MARIO</t>
  </si>
  <si>
    <t>PENNINGTON,  STEVEN</t>
  </si>
  <si>
    <t>PHILLIPS,  HEATHER</t>
  </si>
  <si>
    <t>PINA,  DANIEL</t>
  </si>
  <si>
    <t>PONCE,  JENNIFER</t>
  </si>
  <si>
    <t>PREVISICH,  KATHLEEN</t>
  </si>
  <si>
    <t>PRINGLE,  DEBRA</t>
  </si>
  <si>
    <t>PURVIS,  SCOTT</t>
  </si>
  <si>
    <t>RAMIREZ,  MARIO</t>
  </si>
  <si>
    <t>RAMOS,  RAMON</t>
  </si>
  <si>
    <t>RAUSCHER,  MARK</t>
  </si>
  <si>
    <t>RAY,  DAVID</t>
  </si>
  <si>
    <t>REED,  JANICE</t>
  </si>
  <si>
    <t>REZA,  CHRISTINE</t>
  </si>
  <si>
    <t>RICHARDS,  BRANDON</t>
  </si>
  <si>
    <t>RIPER,  KEVIN</t>
  </si>
  <si>
    <t>RITTER,  GLENN</t>
  </si>
  <si>
    <t>RIVERA,  MARIA</t>
  </si>
  <si>
    <t>ROBERSON,  JOHNNY</t>
  </si>
  <si>
    <t>RODRIGUEZ,  FLORENTINA</t>
  </si>
  <si>
    <t>RODRIGUEZ,  PAULA</t>
  </si>
  <si>
    <t>RODRIGUEZ,  RICARDO</t>
  </si>
  <si>
    <t>ROGERS,  SHANNON</t>
  </si>
  <si>
    <t>ROMO SR,  ROBERT</t>
  </si>
  <si>
    <t>ROORDA,  MICHAEL</t>
  </si>
  <si>
    <t>ROSENBERGER,  JEFFREY</t>
  </si>
  <si>
    <t>ROWE,  JAMES</t>
  </si>
  <si>
    <t>RUSSO,  DANNY</t>
  </si>
  <si>
    <t>RYMER,  STEPHEN</t>
  </si>
  <si>
    <t>SAENZ,  ANNA</t>
  </si>
  <si>
    <t>SAMPSON,  JOSEPH</t>
  </si>
  <si>
    <t>SELLERS,  GREG</t>
  </si>
  <si>
    <t>SILVA,  SCOTT</t>
  </si>
  <si>
    <t>SMITH,  FRANCES</t>
  </si>
  <si>
    <t>SOZA,  ARTHUR</t>
  </si>
  <si>
    <t>SPIER,  JULIE</t>
  </si>
  <si>
    <t>STONE,  LOURDES</t>
  </si>
  <si>
    <t>STOTT,  BRIAN</t>
  </si>
  <si>
    <t>SWING,  DAVID</t>
  </si>
  <si>
    <t>TATE,  STEVE</t>
  </si>
  <si>
    <t>TEWES,  J</t>
  </si>
  <si>
    <t>THOMAS,  CARSON</t>
  </si>
  <si>
    <t>THOMSEN-DINER,  SANDRA</t>
  </si>
  <si>
    <t>TOLENTINO,  REBECCA</t>
  </si>
  <si>
    <t>TORREZ,  IRMA</t>
  </si>
  <si>
    <t>TOY,  GARRETT</t>
  </si>
  <si>
    <t>VELASCO,  LISA</t>
  </si>
  <si>
    <t>VIEGAS,  JUDY</t>
  </si>
  <si>
    <t>WAKE,  RICHARD</t>
  </si>
  <si>
    <t>WALKER,  THERESA</t>
  </si>
  <si>
    <t>WAN,  DANNY</t>
  </si>
  <si>
    <t>WILBER,  ROBERT</t>
  </si>
  <si>
    <t>WILSON,  ERNEST</t>
  </si>
  <si>
    <t>WILSON,  MICHELLE</t>
  </si>
  <si>
    <t>YINGER,  PATRICIA</t>
  </si>
  <si>
    <t>ZAMARRON,  RUDOLFO</t>
  </si>
  <si>
    <t>ZAMORA,  JUAN</t>
  </si>
  <si>
    <t>ZEN,  MELINDA</t>
  </si>
  <si>
    <t>PUBLIC SAFETY DISPATCHER</t>
  </si>
  <si>
    <t>POLICE OFFICER</t>
  </si>
  <si>
    <t>BUILDING INSPECTOR</t>
  </si>
  <si>
    <t>MAINTENANCE WORKER I</t>
  </si>
  <si>
    <t>SENIOR UTILITY WORKER</t>
  </si>
  <si>
    <t>CODE ENFORCEMENT OFFICER</t>
  </si>
  <si>
    <t>PT POLICE RECORDS SPECIALIST</t>
  </si>
  <si>
    <t>OFFICE ASSISTANT II</t>
  </si>
  <si>
    <t>PUBLIC WORKS DIRECTOR/CITY ENG</t>
  </si>
  <si>
    <t>PARALEGAL SEC TO CITY ATTRNEY</t>
  </si>
  <si>
    <t>MANAGEMENT ANALYST</t>
  </si>
  <si>
    <t>DEVELOPMENT SERVICS TECHNICIAN</t>
  </si>
  <si>
    <t>MAINTENANCE SUPERVISOR</t>
  </si>
  <si>
    <t>SENIOR CIVIL ENGINEER</t>
  </si>
  <si>
    <t>MUNICIPAL SERVICES ASSISTANT</t>
  </si>
  <si>
    <t>MULTI SERVICE OFFICER</t>
  </si>
  <si>
    <t>DEPUTY CITY ATTORNEY</t>
  </si>
  <si>
    <t>DEPUTY DIRECTOR OF PUBLIC WORK</t>
  </si>
  <si>
    <t>BUILDING INSPECTOR II</t>
  </si>
  <si>
    <t>PT MUNICIPAL SERVICES ASSISTAN</t>
  </si>
  <si>
    <t>POLICE CORPORAL</t>
  </si>
  <si>
    <t>SENIOR PROJECT MANAGER</t>
  </si>
  <si>
    <t>UTILITY SUPERVISOR</t>
  </si>
  <si>
    <t>ADMINISTRATIVE SECRETARY</t>
  </si>
  <si>
    <t>CITY COUNCIL</t>
  </si>
  <si>
    <t>SENIOR MAINTENANCE WORKER</t>
  </si>
  <si>
    <t>ASSOCIATE ENGINEER</t>
  </si>
  <si>
    <t>UTILITY WORKER I</t>
  </si>
  <si>
    <t>HOUSING PROGRAM COORDINATOR</t>
  </si>
  <si>
    <t>POLICE CHIEF</t>
  </si>
  <si>
    <t>ACCOUNTING ASSISTANT II</t>
  </si>
  <si>
    <t>UTILITY WORKER II</t>
  </si>
  <si>
    <t>ADMINISTRATIVE ANALYST</t>
  </si>
  <si>
    <t>BUILDING MANAGER</t>
  </si>
  <si>
    <t>FINANCE DIRECTOR</t>
  </si>
  <si>
    <t>RECREATION SUPERVISOR</t>
  </si>
  <si>
    <t>PROGRAM ADMINISTRATOR</t>
  </si>
  <si>
    <t>SENIOR HUMAN RESOURCES COOR.</t>
  </si>
  <si>
    <t>WATER QUALITY SPECIALIST</t>
  </si>
  <si>
    <t>BUDGET MANAGER</t>
  </si>
  <si>
    <t>ENVIRONMENTAL SERVICES COORDTR</t>
  </si>
  <si>
    <t>INFORMATION SYSTEMS TECHNICIAN</t>
  </si>
  <si>
    <t>PT GROUNDSKEEPER</t>
  </si>
  <si>
    <t>RECREATION MANAGER</t>
  </si>
  <si>
    <t>ASSOCIATE PLANNER</t>
  </si>
  <si>
    <t>FACILITIES MAINT SPECIALIST</t>
  </si>
  <si>
    <t>RECREATION SERVICES COORDINATO</t>
  </si>
  <si>
    <t>ASSISTANT ENGINEER</t>
  </si>
  <si>
    <t>ACCOUNTING TECHNICIAN</t>
  </si>
  <si>
    <t>ASSISTANT TO THE CITY MANAGER</t>
  </si>
  <si>
    <t>ENGINEERING AIDE II</t>
  </si>
  <si>
    <t>PT CUSTODIAN</t>
  </si>
  <si>
    <t>PUBLIC WORKS INSPECTOR SUPERVI</t>
  </si>
  <si>
    <t>POLICE SERGEANT</t>
  </si>
  <si>
    <t>UTILITY SYSTEMS MANAGER</t>
  </si>
  <si>
    <t>ENGINEERING AIDE I</t>
  </si>
  <si>
    <t>JUNIOR ENGINEER</t>
  </si>
  <si>
    <t>ACCOUNTANT I</t>
  </si>
  <si>
    <t>PT OFFICE ASSISTANT II</t>
  </si>
  <si>
    <t>RECREATION SERVICES COORDINATR</t>
  </si>
  <si>
    <t>SENIOR PLANNER</t>
  </si>
  <si>
    <t>MAINTENANCE WORKER II</t>
  </si>
  <si>
    <t>POLICE RECORDS SPECIALIST</t>
  </si>
  <si>
    <t>GROUNDSKEEPER</t>
  </si>
  <si>
    <t>BAHS MANAGER</t>
  </si>
  <si>
    <t>PUBLIC WORKS INSPECTOR</t>
  </si>
  <si>
    <t>COUNCIL SERVICES RECORDS COORD</t>
  </si>
  <si>
    <t>COMMUNITY SERVICE OFFICER</t>
  </si>
  <si>
    <t>PT PUBLIC SAFETY DISPATCHER</t>
  </si>
  <si>
    <t>PT HR SERVICE ASSISTANT</t>
  </si>
  <si>
    <t>CUSTODIAN</t>
  </si>
  <si>
    <t>ELECTRICIAN</t>
  </si>
  <si>
    <t>ASSISTANT PLANNER</t>
  </si>
  <si>
    <t>ANIMAL CONTROL OFFICER</t>
  </si>
  <si>
    <t>OFFICE OF EMERGENCY SRVCS COOR</t>
  </si>
  <si>
    <t>COMM DEVELOPEMENT DIRECTOR</t>
  </si>
  <si>
    <t>SECRETARY TO THE CITY MANAGER</t>
  </si>
  <si>
    <t>ENGINEERGING AIDE II</t>
  </si>
  <si>
    <t>PROPERTY/EVIDENCE TECHNICIAN</t>
  </si>
  <si>
    <t>ASSISTANT FINANCE DIRECTOR</t>
  </si>
  <si>
    <t>SENIOR PUBLIC WORKS INSPECTOR</t>
  </si>
  <si>
    <t>CITY TREASURER</t>
  </si>
  <si>
    <t>INFORMATION SERVICES MANAGER</t>
  </si>
  <si>
    <t>PLANNING MANAGER</t>
  </si>
  <si>
    <t>DIR RECREATION &amp; COMM SERVICES</t>
  </si>
  <si>
    <t>POLICE COMMANDER</t>
  </si>
  <si>
    <t>HOUSING REHAB COORDINATOR</t>
  </si>
  <si>
    <t>COMM SERVICES &amp; PLANNING MGR</t>
  </si>
  <si>
    <t>CITY MANAGER</t>
  </si>
  <si>
    <t>CITY CLERK</t>
  </si>
  <si>
    <t>DIRECTOR OF BUSINESS ASSISTANC</t>
  </si>
  <si>
    <t>RECORDS IMAGING TECHNICIAN</t>
  </si>
  <si>
    <t>CITY ATTORNEY</t>
  </si>
  <si>
    <t>CONF ADMINISTRATIVE ASST</t>
  </si>
  <si>
    <t>POLICE SUPPORT SERVICES SUPERV</t>
  </si>
  <si>
    <t>Position Title</t>
  </si>
  <si>
    <t>STRUVE, MORI</t>
  </si>
  <si>
    <t>Premium</t>
  </si>
  <si>
    <t>Reg Wages</t>
  </si>
  <si>
    <t>TOTAL</t>
  </si>
  <si>
    <t xml:space="preserve">Special Pay </t>
  </si>
  <si>
    <t>Employer Contributions</t>
  </si>
  <si>
    <t>Health</t>
  </si>
  <si>
    <t>Emp Retirement</t>
  </si>
  <si>
    <t>Total Pay</t>
  </si>
  <si>
    <t>Referral bonus</t>
  </si>
  <si>
    <t>Total</t>
  </si>
  <si>
    <t>COMM DEVELOPMENT DIRECTOR</t>
  </si>
  <si>
    <t>Other</t>
  </si>
  <si>
    <t>EIP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</si>
</sst>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name val="Calibri"/>
      <family val="2"/>
    </font>
    <font>
      <u val="singleAccounting"/>
      <sz val="11"/>
      <color indexed="8"/>
      <name val="Calibri"/>
      <family val="2"/>
    </font>
    <font>
      <u val="singleAccounting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vertical="top"/>
    </xf>
    <xf numFmtId="0" fontId="3" fillId="0" borderId="0" xfId="59" applyNumberFormat="1" applyFont="1" applyFill="1" applyBorder="1" applyAlignment="1" applyProtection="1">
      <alignment horizontal="left" vertical="top" wrapText="1"/>
      <protection/>
    </xf>
    <xf numFmtId="0" fontId="2" fillId="0" borderId="0" xfId="59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4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0" xfId="42" applyFont="1" applyAlignment="1">
      <alignment vertical="top"/>
    </xf>
    <xf numFmtId="0" fontId="0" fillId="0" borderId="12" xfId="0" applyBorder="1" applyAlignment="1">
      <alignment horizontal="center"/>
    </xf>
    <xf numFmtId="43" fontId="4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5" fillId="0" borderId="0" xfId="59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/>
    </xf>
    <xf numFmtId="43" fontId="4" fillId="0" borderId="0" xfId="42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21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4" sqref="B194"/>
    </sheetView>
  </sheetViews>
  <sheetFormatPr defaultColWidth="9.140625" defaultRowHeight="15"/>
  <cols>
    <col min="1" max="1" width="30.8515625" style="0" bestFit="1" customWidth="1"/>
    <col min="2" max="2" width="35.00390625" style="0" bestFit="1" customWidth="1"/>
    <col min="3" max="3" width="14.28125" style="3" bestFit="1" customWidth="1"/>
    <col min="4" max="7" width="11.57421875" style="0" bestFit="1" customWidth="1"/>
    <col min="8" max="8" width="10.28125" style="0" customWidth="1"/>
    <col min="9" max="9" width="11.421875" style="0" customWidth="1"/>
    <col min="10" max="10" width="11.28125" style="0" customWidth="1"/>
    <col min="11" max="12" width="10.57421875" style="0" bestFit="1" customWidth="1"/>
    <col min="13" max="14" width="9.57421875" style="0" bestFit="1" customWidth="1"/>
    <col min="15" max="15" width="13.8515625" style="0" bestFit="1" customWidth="1"/>
    <col min="16" max="16" width="19.00390625" style="0" customWidth="1"/>
    <col min="17" max="17" width="15.8515625" style="0" customWidth="1"/>
    <col min="18" max="18" width="2.00390625" style="0" customWidth="1"/>
    <col min="19" max="19" width="19.00390625" style="0" bestFit="1" customWidth="1"/>
    <col min="20" max="20" width="16.00390625" style="0" customWidth="1"/>
    <col min="21" max="21" width="14.421875" style="0" customWidth="1"/>
    <col min="22" max="22" width="18.421875" style="0" customWidth="1"/>
  </cols>
  <sheetData>
    <row r="1" ht="15">
      <c r="A1" t="s">
        <v>0</v>
      </c>
    </row>
    <row r="2" ht="15">
      <c r="A2" t="s">
        <v>15</v>
      </c>
    </row>
    <row r="3" ht="15">
      <c r="A3" t="s">
        <v>1</v>
      </c>
    </row>
    <row r="4" spans="4:21" ht="15">
      <c r="D4" s="9"/>
      <c r="E4" s="26" t="s">
        <v>318</v>
      </c>
      <c r="F4" s="27"/>
      <c r="G4" s="27"/>
      <c r="H4" s="27"/>
      <c r="I4" s="28"/>
      <c r="J4" s="27" t="s">
        <v>4</v>
      </c>
      <c r="K4" s="27"/>
      <c r="L4" s="27"/>
      <c r="M4" s="27"/>
      <c r="N4" s="28"/>
      <c r="O4" s="27" t="s">
        <v>326</v>
      </c>
      <c r="P4" s="28"/>
      <c r="Q4" s="10"/>
      <c r="R4" s="10"/>
      <c r="S4" s="26" t="s">
        <v>319</v>
      </c>
      <c r="T4" s="27"/>
      <c r="U4" s="28"/>
    </row>
    <row r="5" spans="1:22" ht="15">
      <c r="A5" s="1" t="s">
        <v>2</v>
      </c>
      <c r="B5" s="1" t="s">
        <v>313</v>
      </c>
      <c r="C5" s="12" t="s">
        <v>316</v>
      </c>
      <c r="D5" s="19" t="s">
        <v>3</v>
      </c>
      <c r="E5" s="20" t="s">
        <v>5</v>
      </c>
      <c r="F5" s="18" t="s">
        <v>327</v>
      </c>
      <c r="G5" s="18" t="s">
        <v>6</v>
      </c>
      <c r="H5" s="18" t="s">
        <v>315</v>
      </c>
      <c r="I5" s="18" t="s">
        <v>7</v>
      </c>
      <c r="J5" s="16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13</v>
      </c>
      <c r="P5" s="11" t="s">
        <v>323</v>
      </c>
      <c r="Q5" s="10" t="s">
        <v>322</v>
      </c>
      <c r="R5" s="10"/>
      <c r="S5" s="11" t="s">
        <v>320</v>
      </c>
      <c r="T5" s="11" t="s">
        <v>321</v>
      </c>
      <c r="U5" s="11" t="s">
        <v>14</v>
      </c>
      <c r="V5" s="11" t="s">
        <v>15</v>
      </c>
    </row>
    <row r="6" spans="1:23" ht="15">
      <c r="A6" s="2" t="s">
        <v>16</v>
      </c>
      <c r="B6" s="7" t="s">
        <v>218</v>
      </c>
      <c r="C6" s="6">
        <f>Q6-SUM(D6:P6)</f>
        <v>73370.01999999999</v>
      </c>
      <c r="D6" s="5">
        <f>2785.83+571.92</f>
        <v>3357.75</v>
      </c>
      <c r="E6" s="5">
        <v>4767.66</v>
      </c>
      <c r="F6" s="5">
        <v>413.19</v>
      </c>
      <c r="G6" s="5"/>
      <c r="H6" s="5">
        <v>621.48</v>
      </c>
      <c r="I6" s="5"/>
      <c r="J6" s="5"/>
      <c r="K6" s="5">
        <v>660</v>
      </c>
      <c r="L6" s="5"/>
      <c r="M6" s="5"/>
      <c r="N6" s="5"/>
      <c r="O6" s="5">
        <v>729.41</v>
      </c>
      <c r="P6" s="5"/>
      <c r="Q6" s="5">
        <v>83919.51</v>
      </c>
      <c r="R6" s="5"/>
      <c r="S6" s="5">
        <v>8580</v>
      </c>
      <c r="T6" s="5"/>
      <c r="U6" s="5"/>
      <c r="V6" s="14">
        <f>Q6+S6+T6+U6</f>
        <v>92499.51</v>
      </c>
      <c r="W6" s="4"/>
    </row>
    <row r="7" spans="1:23" ht="15">
      <c r="A7" s="2" t="s">
        <v>17</v>
      </c>
      <c r="B7" s="7" t="s">
        <v>219</v>
      </c>
      <c r="C7" s="6">
        <f aca="true" t="shared" si="0" ref="C7:C70">Q7-SUM(D7:P7)</f>
        <v>95790.93</v>
      </c>
      <c r="D7" s="5">
        <v>10823.65</v>
      </c>
      <c r="E7" s="5">
        <v>6074.63</v>
      </c>
      <c r="F7" s="5"/>
      <c r="G7" s="5">
        <v>1762.71</v>
      </c>
      <c r="H7" s="5"/>
      <c r="I7" s="5">
        <v>1590.08</v>
      </c>
      <c r="J7" s="5"/>
      <c r="K7" s="5">
        <v>1150</v>
      </c>
      <c r="L7" s="5"/>
      <c r="M7" s="5"/>
      <c r="N7" s="5"/>
      <c r="O7" s="5"/>
      <c r="P7" s="5">
        <v>750</v>
      </c>
      <c r="Q7" s="5">
        <v>117942</v>
      </c>
      <c r="R7" s="5"/>
      <c r="S7" s="5">
        <v>6820.36</v>
      </c>
      <c r="T7" s="5"/>
      <c r="U7" s="5"/>
      <c r="V7" s="14">
        <f aca="true" t="shared" si="1" ref="V7:V70">Q7+S7+T7+U7</f>
        <v>124762.36</v>
      </c>
      <c r="W7" s="4"/>
    </row>
    <row r="8" spans="1:23" ht="15">
      <c r="A8" s="2" t="s">
        <v>18</v>
      </c>
      <c r="B8" s="7" t="s">
        <v>220</v>
      </c>
      <c r="C8" s="6">
        <f t="shared" si="0"/>
        <v>9609.24</v>
      </c>
      <c r="D8" s="5"/>
      <c r="E8" s="5"/>
      <c r="F8" s="5">
        <v>120.12</v>
      </c>
      <c r="G8" s="5"/>
      <c r="H8" s="5"/>
      <c r="I8" s="5"/>
      <c r="J8" s="5"/>
      <c r="K8" s="5"/>
      <c r="L8" s="5"/>
      <c r="M8" s="5"/>
      <c r="N8" s="5"/>
      <c r="O8" s="5">
        <v>386.74</v>
      </c>
      <c r="P8" s="5"/>
      <c r="Q8" s="5">
        <v>10116.1</v>
      </c>
      <c r="R8" s="5"/>
      <c r="S8" s="5">
        <v>290</v>
      </c>
      <c r="T8" s="5">
        <f>C8*0.0756</f>
        <v>726.458544</v>
      </c>
      <c r="U8" s="5">
        <v>96.09</v>
      </c>
      <c r="V8" s="14">
        <f t="shared" si="1"/>
        <v>11228.648544</v>
      </c>
      <c r="W8" s="4"/>
    </row>
    <row r="9" spans="1:23" ht="15">
      <c r="A9" s="2" t="s">
        <v>19</v>
      </c>
      <c r="B9" s="7" t="s">
        <v>221</v>
      </c>
      <c r="C9" s="6">
        <f t="shared" si="0"/>
        <v>46483</v>
      </c>
      <c r="D9" s="5">
        <v>2406.45</v>
      </c>
      <c r="E9" s="5"/>
      <c r="F9" s="5"/>
      <c r="G9" s="5">
        <v>2253.62</v>
      </c>
      <c r="H9" s="5"/>
      <c r="I9" s="5"/>
      <c r="J9" s="5"/>
      <c r="K9" s="5"/>
      <c r="L9" s="5"/>
      <c r="M9" s="5"/>
      <c r="N9" s="5"/>
      <c r="O9" s="5">
        <v>264.65</v>
      </c>
      <c r="P9" s="5"/>
      <c r="Q9" s="5">
        <v>51407.72</v>
      </c>
      <c r="R9" s="5"/>
      <c r="S9" s="5">
        <v>12447.83</v>
      </c>
      <c r="T9" s="5">
        <f>C9*0.0756</f>
        <v>3514.1148</v>
      </c>
      <c r="U9" s="5">
        <v>622.45</v>
      </c>
      <c r="V9" s="14">
        <f t="shared" si="1"/>
        <v>67992.1148</v>
      </c>
      <c r="W9" s="4"/>
    </row>
    <row r="10" spans="1:23" ht="15">
      <c r="A10" s="2" t="s">
        <v>20</v>
      </c>
      <c r="B10" s="7" t="s">
        <v>222</v>
      </c>
      <c r="C10" s="6">
        <f t="shared" si="0"/>
        <v>69845.57</v>
      </c>
      <c r="D10" s="5">
        <v>1331.5</v>
      </c>
      <c r="E10" s="5"/>
      <c r="F10" s="5"/>
      <c r="G10" s="5">
        <v>3470.41</v>
      </c>
      <c r="H10" s="5">
        <v>1735.26</v>
      </c>
      <c r="I10" s="5"/>
      <c r="J10" s="5"/>
      <c r="K10" s="5"/>
      <c r="L10" s="5"/>
      <c r="M10" s="5"/>
      <c r="N10" s="5"/>
      <c r="O10" s="5">
        <v>1634.19</v>
      </c>
      <c r="P10" s="5"/>
      <c r="Q10" s="5">
        <v>78016.93000000001</v>
      </c>
      <c r="R10" s="5"/>
      <c r="S10" s="5">
        <v>14425.2</v>
      </c>
      <c r="T10" s="5">
        <f>C10*0.0756</f>
        <v>5280.325092000001</v>
      </c>
      <c r="U10" s="5">
        <v>926.91</v>
      </c>
      <c r="V10" s="14">
        <f t="shared" si="1"/>
        <v>98649.36509200001</v>
      </c>
      <c r="W10" s="4"/>
    </row>
    <row r="11" spans="1:23" ht="15">
      <c r="A11" s="2" t="s">
        <v>21</v>
      </c>
      <c r="B11" s="7" t="s">
        <v>223</v>
      </c>
      <c r="C11" s="6">
        <f t="shared" si="0"/>
        <v>79836.36</v>
      </c>
      <c r="D11" s="5"/>
      <c r="E11" s="5"/>
      <c r="F11" s="5">
        <v>5938.23</v>
      </c>
      <c r="G11" s="5"/>
      <c r="H11" s="5"/>
      <c r="I11" s="5"/>
      <c r="J11" s="5"/>
      <c r="K11" s="5"/>
      <c r="L11" s="5"/>
      <c r="M11" s="5"/>
      <c r="N11" s="5"/>
      <c r="O11" s="5">
        <v>1034.54</v>
      </c>
      <c r="P11" s="5"/>
      <c r="Q11" s="5">
        <v>86809.13</v>
      </c>
      <c r="R11" s="5"/>
      <c r="S11" s="5">
        <v>12304.44</v>
      </c>
      <c r="T11" s="5">
        <f>C11*0.0756</f>
        <v>6035.628816</v>
      </c>
      <c r="U11" s="5">
        <v>1064.61</v>
      </c>
      <c r="V11" s="14">
        <f t="shared" si="1"/>
        <v>106213.808816</v>
      </c>
      <c r="W11" s="4"/>
    </row>
    <row r="12" spans="1:23" ht="15">
      <c r="A12" s="2" t="s">
        <v>22</v>
      </c>
      <c r="B12" s="7" t="s">
        <v>224</v>
      </c>
      <c r="C12" s="6">
        <f t="shared" si="0"/>
        <v>34411.019</v>
      </c>
      <c r="D12" s="5">
        <v>269.9</v>
      </c>
      <c r="E12" s="5"/>
      <c r="F12" s="5">
        <v>1847.411</v>
      </c>
      <c r="G12" s="5">
        <v>1688.64</v>
      </c>
      <c r="H12" s="5"/>
      <c r="I12" s="5">
        <v>97.02</v>
      </c>
      <c r="J12" s="5"/>
      <c r="K12" s="5">
        <v>660</v>
      </c>
      <c r="L12" s="5"/>
      <c r="M12" s="5"/>
      <c r="N12" s="5"/>
      <c r="O12" s="5">
        <v>349.32</v>
      </c>
      <c r="P12" s="5"/>
      <c r="Q12" s="5">
        <v>39323.31</v>
      </c>
      <c r="R12" s="5"/>
      <c r="S12" s="5">
        <v>4290</v>
      </c>
      <c r="T12" s="5"/>
      <c r="U12" s="5"/>
      <c r="V12" s="14">
        <f t="shared" si="1"/>
        <v>43613.31</v>
      </c>
      <c r="W12" s="4"/>
    </row>
    <row r="13" spans="1:23" ht="15">
      <c r="A13" s="2" t="s">
        <v>23</v>
      </c>
      <c r="B13" s="7" t="s">
        <v>225</v>
      </c>
      <c r="C13" s="6">
        <f t="shared" si="0"/>
        <v>47155.32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122.5</v>
      </c>
      <c r="O13" s="5">
        <v>422.73</v>
      </c>
      <c r="P13" s="5"/>
      <c r="Q13" s="5">
        <v>47700.55</v>
      </c>
      <c r="R13" s="5"/>
      <c r="S13" s="5">
        <v>14425.2</v>
      </c>
      <c r="T13" s="5">
        <f>C13*0.0756</f>
        <v>3564.942192</v>
      </c>
      <c r="U13" s="5">
        <v>633.31</v>
      </c>
      <c r="V13" s="14">
        <f t="shared" si="1"/>
        <v>66324.002192</v>
      </c>
      <c r="W13" s="4"/>
    </row>
    <row r="14" spans="1:23" ht="15">
      <c r="A14" s="2" t="s">
        <v>24</v>
      </c>
      <c r="B14" s="7" t="s">
        <v>226</v>
      </c>
      <c r="C14" s="6">
        <f t="shared" si="0"/>
        <v>168458.43</v>
      </c>
      <c r="D14" s="5"/>
      <c r="E14" s="5"/>
      <c r="F14" s="5"/>
      <c r="G14" s="5"/>
      <c r="H14" s="5"/>
      <c r="I14" s="5"/>
      <c r="J14" s="5"/>
      <c r="K14" s="5"/>
      <c r="L14" s="5">
        <v>4050</v>
      </c>
      <c r="M14" s="5"/>
      <c r="N14" s="5"/>
      <c r="O14" s="5">
        <v>1870.56</v>
      </c>
      <c r="P14" s="5"/>
      <c r="Q14" s="5">
        <v>174378.99</v>
      </c>
      <c r="R14" s="5"/>
      <c r="S14" s="5">
        <v>11650.32</v>
      </c>
      <c r="T14" s="5"/>
      <c r="U14" s="5">
        <v>8417.79</v>
      </c>
      <c r="V14" s="14">
        <f t="shared" si="1"/>
        <v>194447.1</v>
      </c>
      <c r="W14" s="4"/>
    </row>
    <row r="15" spans="1:23" ht="15">
      <c r="A15" s="2" t="s">
        <v>25</v>
      </c>
      <c r="B15" s="7" t="s">
        <v>227</v>
      </c>
      <c r="C15" s="6">
        <f t="shared" si="0"/>
        <v>80376.84000000001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210</v>
      </c>
      <c r="O15" s="5">
        <v>893.04</v>
      </c>
      <c r="P15" s="5"/>
      <c r="Q15" s="5">
        <v>81479.88</v>
      </c>
      <c r="R15" s="5"/>
      <c r="S15" s="5">
        <v>7320</v>
      </c>
      <c r="T15" s="5">
        <f>C15*0.0756</f>
        <v>6076.489104000001</v>
      </c>
      <c r="U15" s="5"/>
      <c r="V15" s="14">
        <f t="shared" si="1"/>
        <v>94876.36910400001</v>
      </c>
      <c r="W15" s="4"/>
    </row>
    <row r="16" spans="1:23" ht="15">
      <c r="A16" s="2" t="s">
        <v>26</v>
      </c>
      <c r="B16" s="7" t="s">
        <v>228</v>
      </c>
      <c r="C16" s="6">
        <f t="shared" si="0"/>
        <v>81426.48</v>
      </c>
      <c r="D16" s="5">
        <v>4299.75</v>
      </c>
      <c r="E16" s="5"/>
      <c r="F16" s="5">
        <v>2002.29</v>
      </c>
      <c r="G16" s="5"/>
      <c r="H16" s="5"/>
      <c r="I16" s="5"/>
      <c r="J16" s="5"/>
      <c r="K16" s="5"/>
      <c r="L16" s="5"/>
      <c r="M16" s="5"/>
      <c r="N16" s="5"/>
      <c r="O16" s="5">
        <v>924</v>
      </c>
      <c r="P16" s="5"/>
      <c r="Q16" s="5">
        <v>88652.51999999999</v>
      </c>
      <c r="R16" s="5"/>
      <c r="S16" s="5">
        <v>11681.16</v>
      </c>
      <c r="T16" s="5">
        <f>C16*0.0756</f>
        <v>6155.841888</v>
      </c>
      <c r="U16" s="5">
        <v>1084.34</v>
      </c>
      <c r="V16" s="14">
        <f t="shared" si="1"/>
        <v>107573.86188799998</v>
      </c>
      <c r="W16" s="4"/>
    </row>
    <row r="17" spans="1:23" ht="15">
      <c r="A17" s="2" t="s">
        <v>27</v>
      </c>
      <c r="B17" s="7" t="s">
        <v>229</v>
      </c>
      <c r="C17" s="6">
        <f t="shared" si="0"/>
        <v>68310.47</v>
      </c>
      <c r="D17" s="5"/>
      <c r="E17" s="5"/>
      <c r="F17" s="5">
        <v>5187.33</v>
      </c>
      <c r="G17" s="5"/>
      <c r="H17" s="5"/>
      <c r="I17" s="5"/>
      <c r="J17" s="5"/>
      <c r="K17" s="5"/>
      <c r="L17" s="5"/>
      <c r="M17" s="5"/>
      <c r="N17" s="5"/>
      <c r="O17" s="5">
        <v>472.18</v>
      </c>
      <c r="P17" s="5"/>
      <c r="Q17" s="5">
        <v>73969.98</v>
      </c>
      <c r="R17" s="5"/>
      <c r="S17" s="5">
        <v>3000</v>
      </c>
      <c r="T17" s="5">
        <f>C17*0.0756</f>
        <v>5164.271532</v>
      </c>
      <c r="U17" s="5">
        <v>915.73</v>
      </c>
      <c r="V17" s="14">
        <f t="shared" si="1"/>
        <v>83049.98153199999</v>
      </c>
      <c r="W17" s="4"/>
    </row>
    <row r="18" spans="1:23" ht="15">
      <c r="A18" s="2" t="s">
        <v>28</v>
      </c>
      <c r="B18" s="7" t="s">
        <v>230</v>
      </c>
      <c r="C18" s="6">
        <f t="shared" si="0"/>
        <v>90701.70000000001</v>
      </c>
      <c r="D18" s="5">
        <v>328.58</v>
      </c>
      <c r="E18" s="5"/>
      <c r="F18" s="5">
        <v>6614.04</v>
      </c>
      <c r="G18" s="5"/>
      <c r="H18" s="5"/>
      <c r="I18" s="5"/>
      <c r="J18" s="5"/>
      <c r="K18" s="5"/>
      <c r="L18" s="5"/>
      <c r="M18" s="5"/>
      <c r="N18" s="5"/>
      <c r="O18" s="5">
        <v>5510.31</v>
      </c>
      <c r="P18" s="5"/>
      <c r="Q18" s="5">
        <v>103154.63</v>
      </c>
      <c r="R18" s="5"/>
      <c r="S18" s="5">
        <v>6900</v>
      </c>
      <c r="T18" s="5">
        <f>C18*0.0756</f>
        <v>6857.048520000001</v>
      </c>
      <c r="U18" s="5">
        <v>914.74</v>
      </c>
      <c r="V18" s="14">
        <f t="shared" si="1"/>
        <v>117826.41852</v>
      </c>
      <c r="W18" s="4"/>
    </row>
    <row r="19" spans="1:23" ht="15">
      <c r="A19" s="2" t="s">
        <v>29</v>
      </c>
      <c r="B19" s="7" t="s">
        <v>231</v>
      </c>
      <c r="C19" s="6">
        <f t="shared" si="0"/>
        <v>128229.20999999999</v>
      </c>
      <c r="D19" s="5"/>
      <c r="E19" s="5"/>
      <c r="F19" s="5"/>
      <c r="G19" s="5"/>
      <c r="H19" s="5"/>
      <c r="I19" s="5"/>
      <c r="J19" s="5">
        <v>600</v>
      </c>
      <c r="K19" s="5"/>
      <c r="L19" s="5"/>
      <c r="M19" s="5"/>
      <c r="N19" s="5"/>
      <c r="O19" s="5">
        <v>10671.03</v>
      </c>
      <c r="P19" s="5"/>
      <c r="Q19" s="5">
        <v>139500.24</v>
      </c>
      <c r="R19" s="5"/>
      <c r="S19" s="5">
        <v>14425.2</v>
      </c>
      <c r="T19" s="5"/>
      <c r="U19" s="5">
        <v>6411.42</v>
      </c>
      <c r="V19" s="14">
        <f t="shared" si="1"/>
        <v>160336.86000000002</v>
      </c>
      <c r="W19" s="4"/>
    </row>
    <row r="20" spans="1:23" ht="15">
      <c r="A20" s="2" t="s">
        <v>30</v>
      </c>
      <c r="B20" s="7" t="s">
        <v>219</v>
      </c>
      <c r="C20" s="6">
        <f t="shared" si="0"/>
        <v>102129.27</v>
      </c>
      <c r="D20" s="5">
        <v>9039.79</v>
      </c>
      <c r="E20" s="5">
        <v>6636.22</v>
      </c>
      <c r="F20" s="5">
        <v>5104.74</v>
      </c>
      <c r="G20" s="5"/>
      <c r="H20" s="5">
        <v>12</v>
      </c>
      <c r="I20" s="5">
        <v>2356.38</v>
      </c>
      <c r="J20" s="5"/>
      <c r="K20" s="5">
        <v>1100</v>
      </c>
      <c r="L20" s="5"/>
      <c r="M20" s="5"/>
      <c r="N20" s="5"/>
      <c r="O20" s="5">
        <v>927.36</v>
      </c>
      <c r="P20" s="5"/>
      <c r="Q20" s="5">
        <v>127305.76000000001</v>
      </c>
      <c r="R20" s="5"/>
      <c r="S20" s="5">
        <v>7320</v>
      </c>
      <c r="T20" s="5"/>
      <c r="U20" s="5"/>
      <c r="V20" s="14">
        <f t="shared" si="1"/>
        <v>134625.76</v>
      </c>
      <c r="W20" s="4"/>
    </row>
    <row r="21" spans="1:23" ht="15">
      <c r="A21" s="2" t="s">
        <v>31</v>
      </c>
      <c r="B21" s="7" t="s">
        <v>232</v>
      </c>
      <c r="C21" s="6">
        <f t="shared" si="0"/>
        <v>56744.549999999996</v>
      </c>
      <c r="D21" s="5">
        <v>294.28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1202.01</v>
      </c>
      <c r="P21" s="5"/>
      <c r="Q21" s="5">
        <v>58240.84</v>
      </c>
      <c r="R21" s="5"/>
      <c r="S21" s="5">
        <v>3000</v>
      </c>
      <c r="T21" s="5">
        <f>C21*0.0756</f>
        <v>4289.8879799999995</v>
      </c>
      <c r="U21" s="5">
        <v>757.36</v>
      </c>
      <c r="V21" s="14">
        <f t="shared" si="1"/>
        <v>66288.08798</v>
      </c>
      <c r="W21" s="4"/>
    </row>
    <row r="22" spans="1:23" ht="15">
      <c r="A22" s="2" t="s">
        <v>32</v>
      </c>
      <c r="B22" s="7" t="s">
        <v>219</v>
      </c>
      <c r="C22" s="6">
        <f t="shared" si="0"/>
        <v>82741.58</v>
      </c>
      <c r="D22" s="5">
        <v>7304.12</v>
      </c>
      <c r="E22" s="5">
        <v>5232.87</v>
      </c>
      <c r="F22" s="5"/>
      <c r="G22" s="5"/>
      <c r="H22" s="5"/>
      <c r="I22" s="5"/>
      <c r="J22" s="5"/>
      <c r="K22" s="5">
        <v>1100</v>
      </c>
      <c r="L22" s="5"/>
      <c r="M22" s="5"/>
      <c r="N22" s="5"/>
      <c r="O22" s="5">
        <v>276.45</v>
      </c>
      <c r="P22" s="5"/>
      <c r="Q22" s="5">
        <v>96655.02</v>
      </c>
      <c r="R22" s="5"/>
      <c r="S22" s="5">
        <v>12304.44</v>
      </c>
      <c r="T22" s="5"/>
      <c r="U22" s="5"/>
      <c r="V22" s="14">
        <f t="shared" si="1"/>
        <v>108959.46</v>
      </c>
      <c r="W22" s="4"/>
    </row>
    <row r="23" spans="1:23" ht="15">
      <c r="A23" s="2" t="s">
        <v>33</v>
      </c>
      <c r="B23" s="7" t="s">
        <v>233</v>
      </c>
      <c r="C23" s="6">
        <f t="shared" si="0"/>
        <v>70292.5</v>
      </c>
      <c r="D23" s="5">
        <v>9212.91</v>
      </c>
      <c r="E23" s="5">
        <v>4516.74</v>
      </c>
      <c r="F23" s="5">
        <v>3474.4</v>
      </c>
      <c r="G23" s="5">
        <v>3474.4</v>
      </c>
      <c r="H23" s="5"/>
      <c r="I23" s="5"/>
      <c r="J23" s="5"/>
      <c r="K23" s="5">
        <v>810</v>
      </c>
      <c r="L23" s="5"/>
      <c r="M23" s="5"/>
      <c r="N23" s="5"/>
      <c r="O23" s="5"/>
      <c r="P23" s="5"/>
      <c r="Q23" s="5">
        <v>91780.95</v>
      </c>
      <c r="R23" s="5"/>
      <c r="S23" s="5">
        <v>14688.24</v>
      </c>
      <c r="T23" s="5"/>
      <c r="U23" s="5"/>
      <c r="V23" s="14">
        <f t="shared" si="1"/>
        <v>106469.19</v>
      </c>
      <c r="W23" s="4"/>
    </row>
    <row r="24" spans="1:23" ht="15">
      <c r="A24" s="2" t="s">
        <v>34</v>
      </c>
      <c r="B24" s="7" t="s">
        <v>219</v>
      </c>
      <c r="C24" s="6">
        <f t="shared" si="0"/>
        <v>47127.47</v>
      </c>
      <c r="D24" s="5"/>
      <c r="E24" s="5">
        <v>3063.32</v>
      </c>
      <c r="F24" s="5">
        <v>3534.57</v>
      </c>
      <c r="G24" s="5"/>
      <c r="H24" s="5">
        <v>190.88</v>
      </c>
      <c r="I24" s="5"/>
      <c r="J24" s="5"/>
      <c r="K24" s="5">
        <v>1100</v>
      </c>
      <c r="L24" s="5"/>
      <c r="M24" s="5"/>
      <c r="N24" s="5"/>
      <c r="O24" s="5"/>
      <c r="P24" s="5"/>
      <c r="Q24" s="5">
        <v>55016.24</v>
      </c>
      <c r="R24" s="5"/>
      <c r="S24" s="5">
        <v>7212.6</v>
      </c>
      <c r="T24" s="5"/>
      <c r="U24" s="5"/>
      <c r="V24" s="14">
        <f t="shared" si="1"/>
        <v>62228.84</v>
      </c>
      <c r="W24" s="4"/>
    </row>
    <row r="25" spans="1:23" ht="15">
      <c r="A25" s="2" t="s">
        <v>35</v>
      </c>
      <c r="B25" s="7" t="s">
        <v>234</v>
      </c>
      <c r="C25" s="6">
        <f t="shared" si="0"/>
        <v>30385.420000000006</v>
      </c>
      <c r="D25" s="5"/>
      <c r="E25" s="5"/>
      <c r="F25" s="5"/>
      <c r="G25" s="5"/>
      <c r="H25" s="5"/>
      <c r="I25" s="5"/>
      <c r="J25" s="5">
        <v>350</v>
      </c>
      <c r="K25" s="5"/>
      <c r="L25" s="5"/>
      <c r="M25" s="5"/>
      <c r="N25" s="5">
        <v>175</v>
      </c>
      <c r="O25" s="5"/>
      <c r="P25" s="5"/>
      <c r="Q25" s="5">
        <v>30910.420000000006</v>
      </c>
      <c r="R25" s="5"/>
      <c r="S25" s="5">
        <v>2744.24</v>
      </c>
      <c r="T25" s="5"/>
      <c r="U25" s="5">
        <v>868.2</v>
      </c>
      <c r="V25" s="14">
        <f t="shared" si="1"/>
        <v>34522.86</v>
      </c>
      <c r="W25" s="4"/>
    </row>
    <row r="26" spans="1:23" ht="15">
      <c r="A26" s="2" t="s">
        <v>36</v>
      </c>
      <c r="B26" s="7" t="s">
        <v>235</v>
      </c>
      <c r="C26" s="6">
        <f t="shared" si="0"/>
        <v>145517.98</v>
      </c>
      <c r="D26" s="5"/>
      <c r="E26" s="5"/>
      <c r="F26" s="5"/>
      <c r="G26" s="5"/>
      <c r="H26" s="5"/>
      <c r="I26" s="5"/>
      <c r="J26" s="5"/>
      <c r="K26" s="5"/>
      <c r="L26" s="5">
        <v>2803.95</v>
      </c>
      <c r="M26" s="5"/>
      <c r="N26" s="5"/>
      <c r="O26" s="5">
        <v>1614.48</v>
      </c>
      <c r="P26" s="5"/>
      <c r="Q26" s="5">
        <v>149936.41</v>
      </c>
      <c r="R26" s="5"/>
      <c r="S26" s="5">
        <v>7320</v>
      </c>
      <c r="T26" s="5"/>
      <c r="U26" s="5">
        <v>5812.02</v>
      </c>
      <c r="V26" s="14">
        <f t="shared" si="1"/>
        <v>163068.43</v>
      </c>
      <c r="W26" s="4"/>
    </row>
    <row r="27" spans="1:23" ht="15">
      <c r="A27" s="2" t="s">
        <v>37</v>
      </c>
      <c r="B27" s="7" t="s">
        <v>236</v>
      </c>
      <c r="C27" s="6">
        <f t="shared" si="0"/>
        <v>89550.08</v>
      </c>
      <c r="D27" s="5"/>
      <c r="E27" s="5"/>
      <c r="F27" s="5">
        <v>4459.56</v>
      </c>
      <c r="G27" s="5"/>
      <c r="H27" s="5"/>
      <c r="I27" s="5"/>
      <c r="J27" s="5"/>
      <c r="K27" s="5"/>
      <c r="L27" s="5"/>
      <c r="M27" s="5"/>
      <c r="N27" s="5"/>
      <c r="O27" s="5">
        <v>3294.96</v>
      </c>
      <c r="P27" s="5"/>
      <c r="Q27" s="5">
        <v>97304.6</v>
      </c>
      <c r="R27" s="5"/>
      <c r="S27" s="5">
        <v>14425.2</v>
      </c>
      <c r="T27" s="5">
        <f>C27*0.0756</f>
        <v>6769.986048</v>
      </c>
      <c r="U27" s="5">
        <v>1201.33</v>
      </c>
      <c r="V27" s="14">
        <f t="shared" si="1"/>
        <v>119701.11604800001</v>
      </c>
      <c r="W27" s="4"/>
    </row>
    <row r="28" spans="1:23" ht="15">
      <c r="A28" s="2" t="s">
        <v>38</v>
      </c>
      <c r="B28" s="7" t="s">
        <v>237</v>
      </c>
      <c r="C28" s="6">
        <f t="shared" si="0"/>
        <v>31672.07</v>
      </c>
      <c r="D28" s="5"/>
      <c r="E28" s="5"/>
      <c r="F28" s="5">
        <v>2390.39</v>
      </c>
      <c r="G28" s="5"/>
      <c r="H28" s="5"/>
      <c r="I28" s="5"/>
      <c r="J28" s="5"/>
      <c r="K28" s="5"/>
      <c r="L28" s="5"/>
      <c r="M28" s="5"/>
      <c r="N28" s="5"/>
      <c r="O28" s="5">
        <v>523.25</v>
      </c>
      <c r="P28" s="5"/>
      <c r="Q28" s="5">
        <v>34585.71</v>
      </c>
      <c r="R28" s="5"/>
      <c r="S28" s="5">
        <v>2130.88</v>
      </c>
      <c r="T28" s="5">
        <f>C28*0.0756</f>
        <v>2394.408492</v>
      </c>
      <c r="U28" s="5"/>
      <c r="V28" s="14">
        <f t="shared" si="1"/>
        <v>39110.998492</v>
      </c>
      <c r="W28" s="4"/>
    </row>
    <row r="29" spans="1:23" ht="15">
      <c r="A29" s="2" t="s">
        <v>39</v>
      </c>
      <c r="B29" s="7" t="s">
        <v>219</v>
      </c>
      <c r="C29" s="6">
        <f t="shared" si="0"/>
        <v>96268.26000000001</v>
      </c>
      <c r="D29" s="5">
        <v>11343.81</v>
      </c>
      <c r="E29" s="5">
        <v>6175.34</v>
      </c>
      <c r="F29" s="5"/>
      <c r="G29" s="5"/>
      <c r="H29" s="5">
        <v>180</v>
      </c>
      <c r="I29" s="5"/>
      <c r="J29" s="5"/>
      <c r="K29" s="5">
        <v>1150</v>
      </c>
      <c r="L29" s="5"/>
      <c r="M29" s="5"/>
      <c r="N29" s="5"/>
      <c r="O29" s="5">
        <v>1046.14</v>
      </c>
      <c r="P29" s="5"/>
      <c r="Q29" s="5">
        <v>116163.55</v>
      </c>
      <c r="R29" s="5"/>
      <c r="S29" s="5">
        <v>14425.2</v>
      </c>
      <c r="T29" s="5"/>
      <c r="U29" s="5"/>
      <c r="V29" s="14">
        <f t="shared" si="1"/>
        <v>130588.75</v>
      </c>
      <c r="W29" s="4"/>
    </row>
    <row r="30" spans="1:23" ht="15">
      <c r="A30" s="2" t="s">
        <v>40</v>
      </c>
      <c r="B30" s="7" t="s">
        <v>238</v>
      </c>
      <c r="C30" s="6">
        <f t="shared" si="0"/>
        <v>106121.34</v>
      </c>
      <c r="D30" s="5">
        <v>20509.67</v>
      </c>
      <c r="E30" s="5">
        <v>6888.3</v>
      </c>
      <c r="F30" s="5">
        <v>7947.89</v>
      </c>
      <c r="G30" s="5">
        <v>1982.1</v>
      </c>
      <c r="H30" s="5">
        <v>222.4</v>
      </c>
      <c r="I30" s="5"/>
      <c r="J30" s="5"/>
      <c r="K30" s="5">
        <v>1100</v>
      </c>
      <c r="L30" s="5"/>
      <c r="M30" s="5"/>
      <c r="N30" s="5"/>
      <c r="O30" s="5">
        <v>762.63</v>
      </c>
      <c r="P30" s="5"/>
      <c r="Q30" s="5">
        <v>145534.33</v>
      </c>
      <c r="R30" s="5"/>
      <c r="S30" s="5">
        <v>7320</v>
      </c>
      <c r="T30" s="5"/>
      <c r="U30" s="5"/>
      <c r="V30" s="14">
        <f t="shared" si="1"/>
        <v>152854.33</v>
      </c>
      <c r="W30" s="4"/>
    </row>
    <row r="31" spans="1:23" ht="15">
      <c r="A31" s="2" t="s">
        <v>41</v>
      </c>
      <c r="B31" s="7" t="s">
        <v>239</v>
      </c>
      <c r="C31" s="6">
        <f t="shared" si="0"/>
        <v>111689.09</v>
      </c>
      <c r="D31" s="5"/>
      <c r="E31" s="5"/>
      <c r="F31" s="5"/>
      <c r="G31" s="5"/>
      <c r="H31" s="5"/>
      <c r="I31" s="5"/>
      <c r="J31" s="5">
        <v>600</v>
      </c>
      <c r="K31" s="5"/>
      <c r="L31" s="5"/>
      <c r="M31" s="5"/>
      <c r="N31" s="5"/>
      <c r="O31" s="5">
        <v>413.52</v>
      </c>
      <c r="P31" s="5"/>
      <c r="Q31" s="5">
        <v>112702.61</v>
      </c>
      <c r="R31" s="5"/>
      <c r="S31" s="5">
        <v>7320</v>
      </c>
      <c r="T31" s="5"/>
      <c r="U31" s="5">
        <v>3349.62</v>
      </c>
      <c r="V31" s="14">
        <f t="shared" si="1"/>
        <v>123372.23</v>
      </c>
      <c r="W31" s="4"/>
    </row>
    <row r="32" spans="1:23" ht="15">
      <c r="A32" s="2" t="s">
        <v>42</v>
      </c>
      <c r="B32" s="7" t="s">
        <v>219</v>
      </c>
      <c r="C32" s="6">
        <f t="shared" si="0"/>
        <v>95662.18000000001</v>
      </c>
      <c r="D32" s="5">
        <v>11123.75</v>
      </c>
      <c r="E32" s="5">
        <v>6152.46</v>
      </c>
      <c r="F32" s="5"/>
      <c r="G32" s="5"/>
      <c r="H32" s="5"/>
      <c r="I32" s="5"/>
      <c r="J32" s="5"/>
      <c r="K32" s="5">
        <v>1150</v>
      </c>
      <c r="L32" s="5"/>
      <c r="M32" s="5"/>
      <c r="N32" s="5"/>
      <c r="O32" s="5">
        <v>1058.45</v>
      </c>
      <c r="P32" s="5"/>
      <c r="Q32" s="5">
        <v>115146.84000000001</v>
      </c>
      <c r="R32" s="5"/>
      <c r="S32" s="5">
        <v>9901.12</v>
      </c>
      <c r="T32" s="5"/>
      <c r="U32" s="5"/>
      <c r="V32" s="14">
        <f t="shared" si="1"/>
        <v>125047.96</v>
      </c>
      <c r="W32" s="4"/>
    </row>
    <row r="33" spans="1:23" ht="15">
      <c r="A33" s="2" t="s">
        <v>43</v>
      </c>
      <c r="B33" s="7" t="s">
        <v>232</v>
      </c>
      <c r="C33" s="6">
        <f t="shared" si="0"/>
        <v>52959.35</v>
      </c>
      <c r="D33" s="5">
        <v>1055.17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535.71</v>
      </c>
      <c r="P33" s="5"/>
      <c r="Q33" s="5">
        <v>54550.229999999996</v>
      </c>
      <c r="R33" s="5"/>
      <c r="S33" s="5">
        <v>14425.2</v>
      </c>
      <c r="T33" s="5">
        <f>C33*0.0756</f>
        <v>4003.7268599999998</v>
      </c>
      <c r="U33" s="5">
        <v>710.98</v>
      </c>
      <c r="V33" s="14">
        <f t="shared" si="1"/>
        <v>73690.13685999998</v>
      </c>
      <c r="W33" s="4"/>
    </row>
    <row r="34" spans="1:23" ht="15">
      <c r="A34" s="2" t="s">
        <v>44</v>
      </c>
      <c r="B34" s="7" t="s">
        <v>219</v>
      </c>
      <c r="C34" s="6">
        <f t="shared" si="0"/>
        <v>92047.12999999999</v>
      </c>
      <c r="D34" s="5">
        <v>10054.1</v>
      </c>
      <c r="E34" s="5">
        <v>5966.98</v>
      </c>
      <c r="F34" s="5">
        <v>1753.9</v>
      </c>
      <c r="G34" s="5"/>
      <c r="H34" s="5"/>
      <c r="I34" s="5"/>
      <c r="J34" s="5"/>
      <c r="K34" s="5">
        <v>1100</v>
      </c>
      <c r="L34" s="5"/>
      <c r="M34" s="5"/>
      <c r="N34" s="5"/>
      <c r="O34" s="5">
        <v>490.9</v>
      </c>
      <c r="P34" s="5"/>
      <c r="Q34" s="5">
        <v>111413.01</v>
      </c>
      <c r="R34" s="5"/>
      <c r="S34" s="5">
        <v>13801.92</v>
      </c>
      <c r="T34" s="5"/>
      <c r="U34" s="5"/>
      <c r="V34" s="14">
        <f t="shared" si="1"/>
        <v>125214.93</v>
      </c>
      <c r="W34" s="4"/>
    </row>
    <row r="35" spans="1:23" ht="15">
      <c r="A35" s="2" t="s">
        <v>45</v>
      </c>
      <c r="B35" s="7" t="s">
        <v>240</v>
      </c>
      <c r="C35" s="6">
        <f t="shared" si="0"/>
        <v>94009.81999999999</v>
      </c>
      <c r="D35" s="5">
        <v>11634.35</v>
      </c>
      <c r="E35" s="5"/>
      <c r="F35" s="5">
        <v>6972.51</v>
      </c>
      <c r="G35" s="5"/>
      <c r="H35" s="5">
        <v>2324.17</v>
      </c>
      <c r="I35" s="5"/>
      <c r="J35" s="5"/>
      <c r="K35" s="5"/>
      <c r="L35" s="5"/>
      <c r="M35" s="5"/>
      <c r="N35" s="5">
        <v>192.5</v>
      </c>
      <c r="O35" s="5">
        <v>6055.66</v>
      </c>
      <c r="P35" s="5"/>
      <c r="Q35" s="5">
        <v>121189.01</v>
      </c>
      <c r="R35" s="5"/>
      <c r="S35" s="5">
        <v>14425.2</v>
      </c>
      <c r="T35" s="5">
        <f>C35*0.0756</f>
        <v>7107.142392</v>
      </c>
      <c r="U35" s="5">
        <v>1242.1</v>
      </c>
      <c r="V35" s="14">
        <f t="shared" si="1"/>
        <v>143963.452392</v>
      </c>
      <c r="W35" s="4"/>
    </row>
    <row r="36" spans="1:23" ht="15">
      <c r="A36" s="2" t="s">
        <v>46</v>
      </c>
      <c r="B36" s="7" t="s">
        <v>219</v>
      </c>
      <c r="C36" s="6">
        <f t="shared" si="0"/>
        <v>93185.32</v>
      </c>
      <c r="D36" s="5">
        <v>20100.13</v>
      </c>
      <c r="E36" s="5">
        <v>6041.81</v>
      </c>
      <c r="F36" s="5">
        <v>6971.17</v>
      </c>
      <c r="G36" s="5">
        <v>4647.51</v>
      </c>
      <c r="H36" s="5"/>
      <c r="I36" s="5"/>
      <c r="J36" s="5"/>
      <c r="K36" s="5">
        <v>1100</v>
      </c>
      <c r="L36" s="5"/>
      <c r="M36" s="5"/>
      <c r="N36" s="5"/>
      <c r="O36" s="5">
        <v>1100.19</v>
      </c>
      <c r="P36" s="5"/>
      <c r="Q36" s="5">
        <v>133146.13</v>
      </c>
      <c r="R36" s="5"/>
      <c r="S36" s="5">
        <v>9901.12</v>
      </c>
      <c r="T36" s="5"/>
      <c r="U36" s="5"/>
      <c r="V36" s="14">
        <f t="shared" si="1"/>
        <v>143047.25</v>
      </c>
      <c r="W36" s="4"/>
    </row>
    <row r="37" spans="1:23" ht="15">
      <c r="A37" s="2" t="s">
        <v>47</v>
      </c>
      <c r="B37" s="7" t="s">
        <v>241</v>
      </c>
      <c r="C37" s="6">
        <f t="shared" si="0"/>
        <v>58181.009999999995</v>
      </c>
      <c r="D37" s="5">
        <v>21.98</v>
      </c>
      <c r="E37" s="5"/>
      <c r="F37" s="5">
        <f>107.89+1793.97</f>
        <v>1901.8600000000001</v>
      </c>
      <c r="G37" s="5"/>
      <c r="H37" s="5"/>
      <c r="I37" s="5"/>
      <c r="J37" s="5"/>
      <c r="K37" s="5"/>
      <c r="L37" s="5"/>
      <c r="M37" s="5"/>
      <c r="N37" s="5">
        <v>210</v>
      </c>
      <c r="O37" s="5"/>
      <c r="P37" s="5"/>
      <c r="Q37" s="5">
        <v>60314.85</v>
      </c>
      <c r="R37" s="5"/>
      <c r="S37" s="5">
        <v>3000</v>
      </c>
      <c r="T37" s="5">
        <f>C37*0.0756</f>
        <v>4398.484356</v>
      </c>
      <c r="U37" s="5">
        <v>777.81</v>
      </c>
      <c r="V37" s="14">
        <f t="shared" si="1"/>
        <v>68491.14435599999</v>
      </c>
      <c r="W37" s="4"/>
    </row>
    <row r="38" spans="1:23" ht="15">
      <c r="A38" s="2" t="s">
        <v>48</v>
      </c>
      <c r="B38" s="7" t="s">
        <v>242</v>
      </c>
      <c r="C38" s="6">
        <f t="shared" si="0"/>
        <v>3900.42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3900.42</v>
      </c>
      <c r="R38" s="5"/>
      <c r="S38" s="5">
        <v>0</v>
      </c>
      <c r="T38" s="5"/>
      <c r="U38" s="5"/>
      <c r="V38" s="14">
        <f t="shared" si="1"/>
        <v>3900.42</v>
      </c>
      <c r="W38" s="4"/>
    </row>
    <row r="39" spans="1:23" ht="15">
      <c r="A39" s="2" t="s">
        <v>49</v>
      </c>
      <c r="B39" s="7" t="s">
        <v>218</v>
      </c>
      <c r="C39" s="6">
        <f t="shared" si="0"/>
        <v>84643.85999999999</v>
      </c>
      <c r="D39" s="5">
        <v>14823.08</v>
      </c>
      <c r="E39" s="5">
        <v>5412.67</v>
      </c>
      <c r="F39" s="5"/>
      <c r="G39" s="5">
        <v>4163.57</v>
      </c>
      <c r="H39" s="5">
        <v>877.47</v>
      </c>
      <c r="I39" s="5"/>
      <c r="J39" s="5"/>
      <c r="K39" s="5">
        <v>660</v>
      </c>
      <c r="L39" s="5"/>
      <c r="M39" s="5"/>
      <c r="N39" s="5"/>
      <c r="O39" s="5"/>
      <c r="P39" s="5"/>
      <c r="Q39" s="5">
        <v>110580.65</v>
      </c>
      <c r="R39" s="5"/>
      <c r="S39" s="5">
        <v>14688.24</v>
      </c>
      <c r="T39" s="5"/>
      <c r="U39" s="5"/>
      <c r="V39" s="14">
        <f t="shared" si="1"/>
        <v>125268.89</v>
      </c>
      <c r="W39" s="4"/>
    </row>
    <row r="40" spans="1:23" ht="15">
      <c r="A40" s="2" t="s">
        <v>50</v>
      </c>
      <c r="B40" s="7" t="s">
        <v>243</v>
      </c>
      <c r="C40" s="6">
        <f t="shared" si="0"/>
        <v>45845.34</v>
      </c>
      <c r="D40" s="5">
        <v>3133.42</v>
      </c>
      <c r="E40" s="5"/>
      <c r="F40" s="5">
        <v>1153.8</v>
      </c>
      <c r="G40" s="5"/>
      <c r="H40" s="5"/>
      <c r="I40" s="5"/>
      <c r="J40" s="5"/>
      <c r="K40" s="5"/>
      <c r="L40" s="5"/>
      <c r="M40" s="5"/>
      <c r="N40" s="5"/>
      <c r="O40" s="5">
        <v>11590.23</v>
      </c>
      <c r="P40" s="5"/>
      <c r="Q40" s="5">
        <v>61722.78999999999</v>
      </c>
      <c r="R40" s="5"/>
      <c r="S40" s="5">
        <v>9616.8</v>
      </c>
      <c r="T40" s="5">
        <f>C40*0.0756</f>
        <v>3465.9077039999997</v>
      </c>
      <c r="U40" s="5">
        <v>455.75</v>
      </c>
      <c r="V40" s="14">
        <f t="shared" si="1"/>
        <v>75261.247704</v>
      </c>
      <c r="W40" s="4"/>
    </row>
    <row r="41" spans="1:23" ht="15">
      <c r="A41" s="2" t="s">
        <v>51</v>
      </c>
      <c r="B41" s="7" t="s">
        <v>219</v>
      </c>
      <c r="C41" s="6">
        <f t="shared" si="0"/>
        <v>98492.45000000001</v>
      </c>
      <c r="D41" s="5">
        <v>15792.27</v>
      </c>
      <c r="E41" s="5">
        <v>6399.96</v>
      </c>
      <c r="F41" s="5">
        <v>4923.06</v>
      </c>
      <c r="G41" s="5"/>
      <c r="H41" s="5"/>
      <c r="I41" s="5">
        <v>2356.38</v>
      </c>
      <c r="J41" s="5"/>
      <c r="K41" s="5">
        <v>1100</v>
      </c>
      <c r="L41" s="5"/>
      <c r="M41" s="5"/>
      <c r="N41" s="5"/>
      <c r="O41" s="5">
        <v>4630.93</v>
      </c>
      <c r="P41" s="5"/>
      <c r="Q41" s="5">
        <v>133695.05000000002</v>
      </c>
      <c r="R41" s="5"/>
      <c r="S41" s="5">
        <v>9901.12</v>
      </c>
      <c r="T41" s="5"/>
      <c r="U41" s="5"/>
      <c r="V41" s="14">
        <f t="shared" si="1"/>
        <v>143596.17</v>
      </c>
      <c r="W41" s="4"/>
    </row>
    <row r="42" spans="1:23" ht="15">
      <c r="A42" s="2" t="s">
        <v>52</v>
      </c>
      <c r="B42" s="7" t="s">
        <v>244</v>
      </c>
      <c r="C42" s="6">
        <f t="shared" si="0"/>
        <v>102816.58</v>
      </c>
      <c r="D42" s="5"/>
      <c r="E42" s="5"/>
      <c r="F42" s="5">
        <v>2564.61</v>
      </c>
      <c r="G42" s="5"/>
      <c r="H42" s="5"/>
      <c r="I42" s="5"/>
      <c r="J42" s="5"/>
      <c r="K42" s="5"/>
      <c r="L42" s="5"/>
      <c r="M42" s="5"/>
      <c r="N42" s="5">
        <v>175</v>
      </c>
      <c r="O42" s="5">
        <v>2549.95</v>
      </c>
      <c r="P42" s="5"/>
      <c r="Q42" s="5">
        <v>108106.14</v>
      </c>
      <c r="R42" s="5"/>
      <c r="S42" s="5">
        <v>3480</v>
      </c>
      <c r="T42" s="5">
        <f>C42*0.0756</f>
        <v>7772.933448</v>
      </c>
      <c r="U42" s="5">
        <v>1381.6</v>
      </c>
      <c r="V42" s="14">
        <f t="shared" si="1"/>
        <v>120740.673448</v>
      </c>
      <c r="W42" s="4"/>
    </row>
    <row r="43" spans="1:23" ht="15">
      <c r="A43" s="2" t="s">
        <v>53</v>
      </c>
      <c r="B43" s="7" t="s">
        <v>222</v>
      </c>
      <c r="C43" s="6">
        <f t="shared" si="0"/>
        <v>69847.62999999999</v>
      </c>
      <c r="D43" s="5"/>
      <c r="E43" s="5"/>
      <c r="F43" s="5"/>
      <c r="G43" s="5"/>
      <c r="H43" s="5">
        <v>1735.26</v>
      </c>
      <c r="I43" s="5"/>
      <c r="J43" s="5"/>
      <c r="K43" s="5"/>
      <c r="L43" s="5"/>
      <c r="M43" s="5"/>
      <c r="N43" s="5">
        <v>175</v>
      </c>
      <c r="O43" s="5">
        <v>1591.2</v>
      </c>
      <c r="P43" s="5"/>
      <c r="Q43" s="5">
        <v>73349.09</v>
      </c>
      <c r="R43" s="5"/>
      <c r="S43" s="5">
        <v>6900</v>
      </c>
      <c r="T43" s="5">
        <f>C43*0.0756</f>
        <v>5280.480827999999</v>
      </c>
      <c r="U43" s="5">
        <v>926.9</v>
      </c>
      <c r="V43" s="14">
        <f t="shared" si="1"/>
        <v>86456.47082799999</v>
      </c>
      <c r="W43" s="4"/>
    </row>
    <row r="44" spans="1:23" ht="15">
      <c r="A44" s="2" t="s">
        <v>54</v>
      </c>
      <c r="B44" s="7" t="s">
        <v>219</v>
      </c>
      <c r="C44" s="6">
        <f t="shared" si="0"/>
        <v>98492.45999999999</v>
      </c>
      <c r="D44" s="5">
        <v>39667.5</v>
      </c>
      <c r="E44" s="5">
        <v>6399.96</v>
      </c>
      <c r="F44" s="5"/>
      <c r="G44" s="5"/>
      <c r="H44" s="5"/>
      <c r="I44" s="5">
        <v>4923.06</v>
      </c>
      <c r="J44" s="5"/>
      <c r="K44" s="5">
        <v>1150</v>
      </c>
      <c r="L44" s="5"/>
      <c r="M44" s="5"/>
      <c r="N44" s="5"/>
      <c r="O44" s="5">
        <v>3298.56</v>
      </c>
      <c r="P44" s="5"/>
      <c r="Q44" s="5">
        <v>153931.53999999998</v>
      </c>
      <c r="R44" s="5"/>
      <c r="S44" s="5">
        <v>11650.32</v>
      </c>
      <c r="T44" s="5"/>
      <c r="U44" s="5"/>
      <c r="V44" s="14">
        <f t="shared" si="1"/>
        <v>165581.86</v>
      </c>
      <c r="W44" s="4"/>
    </row>
    <row r="45" spans="1:23" ht="15">
      <c r="A45" s="2" t="s">
        <v>55</v>
      </c>
      <c r="B45" s="7" t="s">
        <v>224</v>
      </c>
      <c r="C45" s="6">
        <f t="shared" si="0"/>
        <v>32068.91</v>
      </c>
      <c r="D45" s="5"/>
      <c r="E45" s="5"/>
      <c r="F45" s="5">
        <v>2404.48</v>
      </c>
      <c r="G45" s="5"/>
      <c r="H45" s="5"/>
      <c r="I45" s="5"/>
      <c r="J45" s="5"/>
      <c r="K45" s="5">
        <v>660</v>
      </c>
      <c r="L45" s="5"/>
      <c r="M45" s="5"/>
      <c r="N45" s="5"/>
      <c r="O45" s="5"/>
      <c r="P45" s="5"/>
      <c r="Q45" s="5">
        <v>35133.39</v>
      </c>
      <c r="R45" s="5"/>
      <c r="S45" s="5">
        <v>4290</v>
      </c>
      <c r="T45" s="5"/>
      <c r="U45" s="5"/>
      <c r="V45" s="14">
        <f t="shared" si="1"/>
        <v>39423.39</v>
      </c>
      <c r="W45" s="4"/>
    </row>
    <row r="46" spans="1:23" ht="15">
      <c r="A46" s="2" t="s">
        <v>56</v>
      </c>
      <c r="B46" s="7" t="s">
        <v>245</v>
      </c>
      <c r="C46" s="6">
        <f t="shared" si="0"/>
        <v>50235.62</v>
      </c>
      <c r="D46" s="5">
        <v>1311.39</v>
      </c>
      <c r="E46" s="5"/>
      <c r="F46" s="5"/>
      <c r="G46" s="5"/>
      <c r="H46" s="5">
        <v>429.59</v>
      </c>
      <c r="I46" s="5"/>
      <c r="J46" s="5"/>
      <c r="K46" s="5"/>
      <c r="L46" s="5"/>
      <c r="M46" s="5"/>
      <c r="N46" s="5"/>
      <c r="O46" s="5">
        <v>320.76</v>
      </c>
      <c r="P46" s="5"/>
      <c r="Q46" s="5">
        <v>52297.36</v>
      </c>
      <c r="R46" s="5"/>
      <c r="S46" s="5">
        <v>3480</v>
      </c>
      <c r="T46" s="5">
        <f>C46*0.0756</f>
        <v>3797.8128720000004</v>
      </c>
      <c r="U46" s="5">
        <v>676.54</v>
      </c>
      <c r="V46" s="14">
        <f t="shared" si="1"/>
        <v>60251.712872000004</v>
      </c>
      <c r="W46" s="4"/>
    </row>
    <row r="47" spans="1:23" ht="15">
      <c r="A47" s="2" t="s">
        <v>57</v>
      </c>
      <c r="B47" s="7" t="s">
        <v>232</v>
      </c>
      <c r="C47" s="6">
        <f t="shared" si="0"/>
        <v>19959.93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19959.93</v>
      </c>
      <c r="R47" s="5"/>
      <c r="S47" s="5">
        <v>1958.6</v>
      </c>
      <c r="T47" s="5">
        <f>C47*0.0756</f>
        <v>1508.970708</v>
      </c>
      <c r="U47" s="5">
        <v>330.25</v>
      </c>
      <c r="V47" s="14">
        <f t="shared" si="1"/>
        <v>23757.750708</v>
      </c>
      <c r="W47" s="4"/>
    </row>
    <row r="48" spans="1:23" ht="15">
      <c r="A48" s="2" t="s">
        <v>58</v>
      </c>
      <c r="B48" s="7" t="s">
        <v>232</v>
      </c>
      <c r="C48" s="6">
        <f t="shared" si="0"/>
        <v>57137.200000000004</v>
      </c>
      <c r="D48" s="5"/>
      <c r="E48" s="5"/>
      <c r="F48" s="5">
        <v>4281.96</v>
      </c>
      <c r="G48" s="5">
        <v>2854.54</v>
      </c>
      <c r="H48" s="5"/>
      <c r="I48" s="5"/>
      <c r="J48" s="5"/>
      <c r="K48" s="5"/>
      <c r="L48" s="5"/>
      <c r="M48" s="5"/>
      <c r="N48" s="5"/>
      <c r="O48" s="5">
        <v>301.32</v>
      </c>
      <c r="P48" s="5"/>
      <c r="Q48" s="5">
        <v>64575.020000000004</v>
      </c>
      <c r="R48" s="5"/>
      <c r="S48" s="5">
        <v>6900</v>
      </c>
      <c r="T48" s="5">
        <f>C48*0.0756</f>
        <v>4319.57232</v>
      </c>
      <c r="U48" s="5">
        <v>765.76</v>
      </c>
      <c r="V48" s="14">
        <f t="shared" si="1"/>
        <v>76560.35232</v>
      </c>
      <c r="W48" s="4"/>
    </row>
    <row r="49" spans="1:23" ht="15">
      <c r="A49" s="2" t="s">
        <v>59</v>
      </c>
      <c r="B49" s="7" t="s">
        <v>224</v>
      </c>
      <c r="C49" s="6">
        <f t="shared" si="0"/>
        <v>36191.48</v>
      </c>
      <c r="D49" s="5">
        <v>404.37</v>
      </c>
      <c r="E49" s="5"/>
      <c r="F49" s="5"/>
      <c r="G49" s="5"/>
      <c r="H49" s="5"/>
      <c r="I49" s="5"/>
      <c r="J49" s="5"/>
      <c r="K49" s="5">
        <v>660</v>
      </c>
      <c r="L49" s="5"/>
      <c r="M49" s="5"/>
      <c r="N49" s="5"/>
      <c r="O49" s="5">
        <v>211.45</v>
      </c>
      <c r="P49" s="5"/>
      <c r="Q49" s="5">
        <v>37467.3</v>
      </c>
      <c r="R49" s="5"/>
      <c r="S49" s="5">
        <v>4290</v>
      </c>
      <c r="T49" s="5"/>
      <c r="U49" s="5"/>
      <c r="V49" s="14">
        <f t="shared" si="1"/>
        <v>41757.3</v>
      </c>
      <c r="W49" s="4"/>
    </row>
    <row r="50" spans="1:23" ht="15">
      <c r="A50" s="2" t="s">
        <v>60</v>
      </c>
      <c r="B50" s="7" t="s">
        <v>231</v>
      </c>
      <c r="C50" s="6">
        <f t="shared" si="0"/>
        <v>125176.04999999999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1260.41</v>
      </c>
      <c r="P50" s="5"/>
      <c r="Q50" s="5">
        <v>126436.45999999999</v>
      </c>
      <c r="R50" s="5"/>
      <c r="S50" s="5">
        <v>12304.44</v>
      </c>
      <c r="T50" s="5"/>
      <c r="U50" s="5">
        <v>6258.87</v>
      </c>
      <c r="V50" s="14">
        <f t="shared" si="1"/>
        <v>144999.77</v>
      </c>
      <c r="W50" s="4"/>
    </row>
    <row r="51" spans="1:23" ht="15">
      <c r="A51" s="2" t="s">
        <v>61</v>
      </c>
      <c r="B51" s="7" t="s">
        <v>246</v>
      </c>
      <c r="C51" s="6">
        <f t="shared" si="0"/>
        <v>80635.92000000001</v>
      </c>
      <c r="D51" s="5"/>
      <c r="E51" s="5"/>
      <c r="F51" s="5"/>
      <c r="G51" s="5">
        <v>3848.02</v>
      </c>
      <c r="H51" s="5"/>
      <c r="I51" s="5"/>
      <c r="J51" s="5"/>
      <c r="K51" s="5"/>
      <c r="L51" s="5"/>
      <c r="M51" s="5"/>
      <c r="N51" s="5"/>
      <c r="O51" s="5">
        <v>562.95</v>
      </c>
      <c r="P51" s="5"/>
      <c r="Q51" s="5">
        <v>85046.89000000001</v>
      </c>
      <c r="R51" s="5"/>
      <c r="S51" s="5">
        <v>11650.32</v>
      </c>
      <c r="T51" s="5">
        <f>C51*0.0756</f>
        <v>6096.075552000001</v>
      </c>
      <c r="U51" s="5">
        <v>1103.16</v>
      </c>
      <c r="V51" s="14">
        <f t="shared" si="1"/>
        <v>103896.44555200002</v>
      </c>
      <c r="W51" s="4"/>
    </row>
    <row r="52" spans="1:23" ht="15">
      <c r="A52" s="2" t="s">
        <v>62</v>
      </c>
      <c r="B52" s="7" t="s">
        <v>247</v>
      </c>
      <c r="C52" s="6">
        <f t="shared" si="0"/>
        <v>171533.16</v>
      </c>
      <c r="D52" s="5"/>
      <c r="E52" s="5"/>
      <c r="F52" s="5"/>
      <c r="G52" s="5"/>
      <c r="H52" s="5"/>
      <c r="I52" s="5"/>
      <c r="J52" s="5"/>
      <c r="K52" s="5">
        <v>1100</v>
      </c>
      <c r="L52" s="5"/>
      <c r="M52" s="5"/>
      <c r="N52" s="5"/>
      <c r="O52" s="5">
        <v>11276.5</v>
      </c>
      <c r="P52" s="5"/>
      <c r="Q52" s="5">
        <v>183909.66</v>
      </c>
      <c r="R52" s="5"/>
      <c r="S52" s="5">
        <v>11650.32</v>
      </c>
      <c r="T52" s="5"/>
      <c r="U52" s="5">
        <v>6861.24</v>
      </c>
      <c r="V52" s="14">
        <f t="shared" si="1"/>
        <v>202421.22</v>
      </c>
      <c r="W52" s="4"/>
    </row>
    <row r="53" spans="1:23" ht="15">
      <c r="A53" s="2" t="s">
        <v>63</v>
      </c>
      <c r="B53" s="7" t="s">
        <v>219</v>
      </c>
      <c r="C53" s="6">
        <f t="shared" si="0"/>
        <v>98493.18999999997</v>
      </c>
      <c r="D53" s="5">
        <v>1780.87</v>
      </c>
      <c r="E53" s="5">
        <v>6399.96</v>
      </c>
      <c r="F53" s="5">
        <v>7384.55</v>
      </c>
      <c r="G53" s="5"/>
      <c r="H53" s="5"/>
      <c r="I53" s="5">
        <v>2356.38</v>
      </c>
      <c r="J53" s="5"/>
      <c r="K53" s="5">
        <v>1100</v>
      </c>
      <c r="L53" s="5"/>
      <c r="M53" s="5"/>
      <c r="N53" s="5"/>
      <c r="O53" s="5">
        <v>2066.36</v>
      </c>
      <c r="P53" s="5"/>
      <c r="Q53" s="5">
        <v>119581.30999999998</v>
      </c>
      <c r="R53" s="5"/>
      <c r="S53" s="5">
        <v>12724.8</v>
      </c>
      <c r="T53" s="5"/>
      <c r="U53" s="5"/>
      <c r="V53" s="14">
        <f t="shared" si="1"/>
        <v>132306.11</v>
      </c>
      <c r="W53" s="4"/>
    </row>
    <row r="54" spans="1:23" ht="15">
      <c r="A54" s="2" t="s">
        <v>64</v>
      </c>
      <c r="B54" s="7" t="s">
        <v>248</v>
      </c>
      <c r="C54" s="6">
        <f t="shared" si="0"/>
        <v>57209.94</v>
      </c>
      <c r="D54" s="5">
        <v>62.43</v>
      </c>
      <c r="E54" s="5"/>
      <c r="F54" s="5">
        <v>2860.11</v>
      </c>
      <c r="G54" s="5"/>
      <c r="H54" s="5"/>
      <c r="I54" s="5"/>
      <c r="J54" s="5"/>
      <c r="K54" s="5"/>
      <c r="L54" s="5"/>
      <c r="M54" s="5"/>
      <c r="N54" s="5">
        <v>210</v>
      </c>
      <c r="O54" s="5">
        <v>713.24</v>
      </c>
      <c r="P54" s="5"/>
      <c r="Q54" s="5">
        <v>61055.72</v>
      </c>
      <c r="R54" s="5"/>
      <c r="S54" s="5">
        <v>12353.2</v>
      </c>
      <c r="T54" s="5">
        <f>C54*0.0756</f>
        <v>4325.071464000001</v>
      </c>
      <c r="U54" s="5">
        <v>763.74</v>
      </c>
      <c r="V54" s="14">
        <f t="shared" si="1"/>
        <v>78497.731464</v>
      </c>
      <c r="W54" s="4"/>
    </row>
    <row r="55" spans="1:23" ht="15">
      <c r="A55" s="2" t="s">
        <v>65</v>
      </c>
      <c r="B55" s="7" t="s">
        <v>245</v>
      </c>
      <c r="C55" s="6">
        <f t="shared" si="0"/>
        <v>52375.40999999999</v>
      </c>
      <c r="D55" s="5">
        <v>3929.94</v>
      </c>
      <c r="E55" s="5"/>
      <c r="F55" s="5"/>
      <c r="G55" s="5"/>
      <c r="H55" s="5">
        <v>1298.65</v>
      </c>
      <c r="I55" s="5"/>
      <c r="J55" s="5"/>
      <c r="K55" s="5"/>
      <c r="L55" s="5"/>
      <c r="M55" s="5"/>
      <c r="N55" s="5"/>
      <c r="O55" s="5"/>
      <c r="P55" s="5"/>
      <c r="Q55" s="5">
        <v>57603.99999999999</v>
      </c>
      <c r="R55" s="5"/>
      <c r="S55" s="5">
        <v>11785.04</v>
      </c>
      <c r="T55" s="5">
        <f>C55*0.0756</f>
        <v>3959.5809959999992</v>
      </c>
      <c r="U55" s="5">
        <v>694.12</v>
      </c>
      <c r="V55" s="14">
        <f t="shared" si="1"/>
        <v>74042.740996</v>
      </c>
      <c r="W55" s="4"/>
    </row>
    <row r="56" spans="1:23" ht="15">
      <c r="A56" s="2" t="s">
        <v>66</v>
      </c>
      <c r="B56" s="7" t="s">
        <v>249</v>
      </c>
      <c r="C56" s="6">
        <f t="shared" si="0"/>
        <v>63322.15999999999</v>
      </c>
      <c r="D56" s="5">
        <v>4518.1</v>
      </c>
      <c r="E56" s="5"/>
      <c r="F56" s="5"/>
      <c r="G56" s="5"/>
      <c r="H56" s="5">
        <v>1572.12</v>
      </c>
      <c r="I56" s="5"/>
      <c r="J56" s="5"/>
      <c r="K56" s="5"/>
      <c r="L56" s="5"/>
      <c r="M56" s="5"/>
      <c r="N56" s="5"/>
      <c r="O56" s="5">
        <v>1696.67</v>
      </c>
      <c r="P56" s="5"/>
      <c r="Q56" s="5">
        <v>71109.04999999999</v>
      </c>
      <c r="R56" s="5"/>
      <c r="S56" s="5">
        <v>11650.32</v>
      </c>
      <c r="T56" s="5">
        <f>C56*0.0756</f>
        <v>4787.155295999999</v>
      </c>
      <c r="U56" s="5">
        <v>840.11</v>
      </c>
      <c r="V56" s="14">
        <f t="shared" si="1"/>
        <v>88386.635296</v>
      </c>
      <c r="W56" s="4"/>
    </row>
    <row r="57" spans="1:23" ht="15">
      <c r="A57" s="2" t="s">
        <v>67</v>
      </c>
      <c r="B57" s="7" t="s">
        <v>250</v>
      </c>
      <c r="C57" s="6">
        <f t="shared" si="0"/>
        <v>83589.04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v>83589.04</v>
      </c>
      <c r="R57" s="5"/>
      <c r="S57" s="5">
        <v>7320</v>
      </c>
      <c r="T57" s="5">
        <f>C57*0.0756</f>
        <v>6319.331424</v>
      </c>
      <c r="U57" s="5">
        <v>3342.33</v>
      </c>
      <c r="V57" s="14">
        <f t="shared" si="1"/>
        <v>100570.701424</v>
      </c>
      <c r="W57" s="4"/>
    </row>
    <row r="58" spans="1:23" ht="15">
      <c r="A58" s="2" t="s">
        <v>68</v>
      </c>
      <c r="B58" s="7" t="s">
        <v>251</v>
      </c>
      <c r="C58" s="6">
        <f t="shared" si="0"/>
        <v>133104.65</v>
      </c>
      <c r="D58" s="5"/>
      <c r="E58" s="5"/>
      <c r="F58" s="5"/>
      <c r="G58" s="5"/>
      <c r="H58" s="5"/>
      <c r="I58" s="5">
        <v>4915.44</v>
      </c>
      <c r="J58" s="5"/>
      <c r="K58" s="5"/>
      <c r="L58" s="5"/>
      <c r="M58" s="5"/>
      <c r="N58" s="5"/>
      <c r="O58" s="5">
        <v>9932.82</v>
      </c>
      <c r="P58" s="5"/>
      <c r="Q58" s="5">
        <v>147952.91</v>
      </c>
      <c r="R58" s="5"/>
      <c r="S58" s="5">
        <v>11785.04</v>
      </c>
      <c r="T58" s="5"/>
      <c r="U58" s="5">
        <v>5836.92</v>
      </c>
      <c r="V58" s="14">
        <f t="shared" si="1"/>
        <v>165574.87000000002</v>
      </c>
      <c r="W58" s="4"/>
    </row>
    <row r="59" spans="1:23" ht="15">
      <c r="A59" s="2" t="s">
        <v>69</v>
      </c>
      <c r="B59" s="7" t="s">
        <v>232</v>
      </c>
      <c r="C59" s="6">
        <f t="shared" si="0"/>
        <v>35128.15</v>
      </c>
      <c r="D59" s="5"/>
      <c r="E59" s="5"/>
      <c r="F59" s="5">
        <v>1098.72</v>
      </c>
      <c r="G59" s="5"/>
      <c r="H59" s="5"/>
      <c r="I59" s="5"/>
      <c r="J59" s="5"/>
      <c r="K59" s="5"/>
      <c r="L59" s="5"/>
      <c r="M59" s="5"/>
      <c r="N59" s="5"/>
      <c r="O59" s="5">
        <v>1049.64</v>
      </c>
      <c r="P59" s="5"/>
      <c r="Q59" s="5">
        <v>37276.51</v>
      </c>
      <c r="R59" s="5"/>
      <c r="S59" s="5">
        <v>2587.5</v>
      </c>
      <c r="T59" s="5">
        <f>C59*0.0756</f>
        <v>2655.68814</v>
      </c>
      <c r="U59" s="5">
        <v>245.42</v>
      </c>
      <c r="V59" s="14">
        <f t="shared" si="1"/>
        <v>42765.11814</v>
      </c>
      <c r="W59" s="4"/>
    </row>
    <row r="60" spans="1:23" ht="15">
      <c r="A60" s="2" t="s">
        <v>70</v>
      </c>
      <c r="B60" s="7" t="s">
        <v>252</v>
      </c>
      <c r="C60" s="6">
        <f t="shared" si="0"/>
        <v>6235.390000000003</v>
      </c>
      <c r="D60" s="5"/>
      <c r="E60" s="5"/>
      <c r="F60" s="5"/>
      <c r="G60" s="5"/>
      <c r="H60" s="5"/>
      <c r="I60" s="5"/>
      <c r="J60" s="5">
        <v>25</v>
      </c>
      <c r="K60" s="5"/>
      <c r="L60" s="5">
        <v>103.85</v>
      </c>
      <c r="M60" s="5"/>
      <c r="N60" s="5"/>
      <c r="O60" s="5">
        <v>25541.69</v>
      </c>
      <c r="P60" s="5"/>
      <c r="Q60" s="5">
        <v>31905.93</v>
      </c>
      <c r="R60" s="5"/>
      <c r="S60" s="5">
        <v>305</v>
      </c>
      <c r="T60" s="5"/>
      <c r="U60" s="5">
        <v>311.77</v>
      </c>
      <c r="V60" s="14">
        <f t="shared" si="1"/>
        <v>32522.7</v>
      </c>
      <c r="W60" s="4"/>
    </row>
    <row r="61" spans="1:23" ht="15">
      <c r="A61" s="2" t="s">
        <v>71</v>
      </c>
      <c r="B61" s="7" t="s">
        <v>219</v>
      </c>
      <c r="C61" s="6">
        <f t="shared" si="0"/>
        <v>98580.39000000001</v>
      </c>
      <c r="D61" s="5">
        <v>23181.69</v>
      </c>
      <c r="E61" s="5">
        <v>6399.96</v>
      </c>
      <c r="F61" s="5">
        <v>7384.55</v>
      </c>
      <c r="G61" s="5"/>
      <c r="H61" s="5"/>
      <c r="I61" s="5">
        <v>4923.06</v>
      </c>
      <c r="J61" s="5"/>
      <c r="K61" s="5">
        <v>1150</v>
      </c>
      <c r="L61" s="5"/>
      <c r="M61" s="5"/>
      <c r="N61" s="5"/>
      <c r="O61" s="5">
        <v>2927.13</v>
      </c>
      <c r="P61" s="5">
        <v>1500</v>
      </c>
      <c r="Q61" s="5">
        <v>146046.78</v>
      </c>
      <c r="R61" s="5"/>
      <c r="S61" s="5">
        <v>12304.44</v>
      </c>
      <c r="T61" s="5"/>
      <c r="U61" s="5"/>
      <c r="V61" s="14">
        <f t="shared" si="1"/>
        <v>158351.22</v>
      </c>
      <c r="W61" s="4"/>
    </row>
    <row r="62" spans="1:23" ht="15">
      <c r="A62" s="2" t="s">
        <v>72</v>
      </c>
      <c r="B62" s="7" t="s">
        <v>253</v>
      </c>
      <c r="C62" s="6">
        <f t="shared" si="0"/>
        <v>80269.04</v>
      </c>
      <c r="D62" s="5"/>
      <c r="E62" s="5"/>
      <c r="F62" s="5"/>
      <c r="G62" s="5"/>
      <c r="H62" s="5"/>
      <c r="I62" s="5"/>
      <c r="J62" s="5">
        <v>785</v>
      </c>
      <c r="K62" s="5"/>
      <c r="L62" s="5"/>
      <c r="M62" s="5"/>
      <c r="N62" s="5">
        <v>210</v>
      </c>
      <c r="O62" s="5">
        <v>1488</v>
      </c>
      <c r="P62" s="5"/>
      <c r="Q62" s="5">
        <v>82752.04</v>
      </c>
      <c r="R62" s="5"/>
      <c r="S62" s="5">
        <v>12724.8</v>
      </c>
      <c r="T62" s="5"/>
      <c r="U62" s="5">
        <v>2407.13</v>
      </c>
      <c r="V62" s="14">
        <f t="shared" si="1"/>
        <v>97883.97</v>
      </c>
      <c r="W62" s="4"/>
    </row>
    <row r="63" spans="1:23" ht="15">
      <c r="A63" s="2" t="s">
        <v>73</v>
      </c>
      <c r="B63" s="7" t="s">
        <v>239</v>
      </c>
      <c r="C63" s="6">
        <f t="shared" si="0"/>
        <v>130071.59999999999</v>
      </c>
      <c r="D63" s="5"/>
      <c r="E63" s="5"/>
      <c r="F63" s="5"/>
      <c r="G63" s="5"/>
      <c r="H63" s="5"/>
      <c r="I63" s="5"/>
      <c r="J63" s="5">
        <v>600</v>
      </c>
      <c r="K63" s="5"/>
      <c r="L63" s="5"/>
      <c r="M63" s="5"/>
      <c r="N63" s="5"/>
      <c r="O63" s="5">
        <v>11676.99</v>
      </c>
      <c r="P63" s="5"/>
      <c r="Q63" s="5">
        <v>142348.59</v>
      </c>
      <c r="R63" s="5"/>
      <c r="S63" s="5">
        <v>12304.44</v>
      </c>
      <c r="T63" s="5"/>
      <c r="U63" s="5">
        <v>5195.64</v>
      </c>
      <c r="V63" s="14">
        <f t="shared" si="1"/>
        <v>159848.67</v>
      </c>
      <c r="W63" s="4"/>
    </row>
    <row r="64" spans="1:23" ht="15">
      <c r="A64" s="2" t="s">
        <v>74</v>
      </c>
      <c r="B64" s="7" t="s">
        <v>218</v>
      </c>
      <c r="C64" s="6">
        <f t="shared" si="0"/>
        <v>73371.1</v>
      </c>
      <c r="D64" s="5">
        <v>9975.83</v>
      </c>
      <c r="E64" s="5">
        <v>4767.66</v>
      </c>
      <c r="F64" s="5"/>
      <c r="G64" s="5">
        <v>3667.41</v>
      </c>
      <c r="H64" s="5">
        <f>350.88+653.36</f>
        <v>1004.24</v>
      </c>
      <c r="I64" s="5"/>
      <c r="J64" s="5"/>
      <c r="K64" s="5">
        <v>660</v>
      </c>
      <c r="L64" s="5"/>
      <c r="M64" s="5"/>
      <c r="N64" s="5"/>
      <c r="O64" s="5"/>
      <c r="P64" s="5"/>
      <c r="Q64" s="5">
        <v>93446.24</v>
      </c>
      <c r="R64" s="5"/>
      <c r="S64" s="5">
        <v>8098.76</v>
      </c>
      <c r="T64" s="5"/>
      <c r="U64" s="5"/>
      <c r="V64" s="14">
        <f t="shared" si="1"/>
        <v>101545</v>
      </c>
      <c r="W64" s="4"/>
    </row>
    <row r="65" spans="1:23" ht="15">
      <c r="A65" s="2" t="s">
        <v>75</v>
      </c>
      <c r="B65" s="7" t="s">
        <v>228</v>
      </c>
      <c r="C65" s="6">
        <f t="shared" si="0"/>
        <v>84582.43</v>
      </c>
      <c r="D65" s="5"/>
      <c r="E65" s="5"/>
      <c r="F65" s="5">
        <v>432.44</v>
      </c>
      <c r="G65" s="5"/>
      <c r="H65" s="5"/>
      <c r="I65" s="5"/>
      <c r="J65" s="5"/>
      <c r="K65" s="5"/>
      <c r="L65" s="5"/>
      <c r="M65" s="5"/>
      <c r="N65" s="5">
        <v>122.5</v>
      </c>
      <c r="O65" s="5"/>
      <c r="P65" s="5"/>
      <c r="Q65" s="5">
        <v>85137.37</v>
      </c>
      <c r="R65" s="5"/>
      <c r="S65" s="5">
        <v>3480</v>
      </c>
      <c r="T65" s="5">
        <f>C65*0.0756</f>
        <v>6394.431707999999</v>
      </c>
      <c r="U65" s="5">
        <v>1129.01</v>
      </c>
      <c r="V65" s="14">
        <f t="shared" si="1"/>
        <v>96140.811708</v>
      </c>
      <c r="W65" s="4"/>
    </row>
    <row r="66" spans="1:23" ht="15">
      <c r="A66" s="2" t="s">
        <v>76</v>
      </c>
      <c r="B66" s="7" t="s">
        <v>219</v>
      </c>
      <c r="C66" s="6">
        <f t="shared" si="0"/>
        <v>98493.91</v>
      </c>
      <c r="D66" s="5">
        <v>2028.84</v>
      </c>
      <c r="E66" s="5">
        <v>6399.96</v>
      </c>
      <c r="F66" s="5"/>
      <c r="G66" s="5">
        <v>4923.06</v>
      </c>
      <c r="H66" s="5"/>
      <c r="I66" s="5">
        <v>4923.06</v>
      </c>
      <c r="J66" s="5"/>
      <c r="K66" s="5">
        <v>1150</v>
      </c>
      <c r="L66" s="5"/>
      <c r="M66" s="5"/>
      <c r="N66" s="5"/>
      <c r="O66" s="5">
        <v>753.9</v>
      </c>
      <c r="P66" s="5"/>
      <c r="Q66" s="5">
        <v>118672.73000000001</v>
      </c>
      <c r="R66" s="5"/>
      <c r="S66" s="5">
        <v>7451.79</v>
      </c>
      <c r="T66" s="5"/>
      <c r="U66" s="5"/>
      <c r="V66" s="14">
        <f t="shared" si="1"/>
        <v>126124.52</v>
      </c>
      <c r="W66" s="4"/>
    </row>
    <row r="67" spans="1:23" ht="15">
      <c r="A67" s="2" t="s">
        <v>77</v>
      </c>
      <c r="B67" s="7" t="s">
        <v>245</v>
      </c>
      <c r="C67" s="6">
        <f t="shared" si="0"/>
        <v>57637.229999999996</v>
      </c>
      <c r="D67" s="5">
        <v>3431.26</v>
      </c>
      <c r="E67" s="5"/>
      <c r="F67" s="5"/>
      <c r="G67" s="5">
        <v>2860.11</v>
      </c>
      <c r="H67" s="5">
        <v>1430.15</v>
      </c>
      <c r="I67" s="5"/>
      <c r="J67" s="5"/>
      <c r="K67" s="5"/>
      <c r="L67" s="5"/>
      <c r="M67" s="5"/>
      <c r="N67" s="5"/>
      <c r="O67" s="5">
        <v>2193.11</v>
      </c>
      <c r="P67" s="5"/>
      <c r="Q67" s="5">
        <v>67551.86</v>
      </c>
      <c r="R67" s="5"/>
      <c r="S67" s="5">
        <v>12304.44</v>
      </c>
      <c r="T67" s="5">
        <f>C67*0.0756</f>
        <v>4357.374588</v>
      </c>
      <c r="U67" s="5">
        <v>763.74</v>
      </c>
      <c r="V67" s="14">
        <f t="shared" si="1"/>
        <v>84977.41458800001</v>
      </c>
      <c r="W67" s="4"/>
    </row>
    <row r="68" spans="1:23" ht="15">
      <c r="A68" s="2" t="s">
        <v>78</v>
      </c>
      <c r="B68" s="7" t="s">
        <v>254</v>
      </c>
      <c r="C68" s="6">
        <f t="shared" si="0"/>
        <v>145367.19</v>
      </c>
      <c r="D68" s="5"/>
      <c r="E68" s="5"/>
      <c r="F68" s="5"/>
      <c r="G68" s="5"/>
      <c r="H68" s="5"/>
      <c r="I68" s="5"/>
      <c r="J68" s="5">
        <v>600</v>
      </c>
      <c r="K68" s="5"/>
      <c r="L68" s="5"/>
      <c r="M68" s="5"/>
      <c r="N68" s="5">
        <v>210</v>
      </c>
      <c r="O68" s="5">
        <v>9535.43</v>
      </c>
      <c r="P68" s="5"/>
      <c r="Q68" s="5">
        <v>155712.62</v>
      </c>
      <c r="R68" s="5"/>
      <c r="S68" s="5">
        <v>7320</v>
      </c>
      <c r="T68" s="5"/>
      <c r="U68" s="5">
        <v>7265.16</v>
      </c>
      <c r="V68" s="14">
        <f t="shared" si="1"/>
        <v>170297.78</v>
      </c>
      <c r="W68" s="4"/>
    </row>
    <row r="69" spans="1:23" ht="15">
      <c r="A69" s="2" t="s">
        <v>79</v>
      </c>
      <c r="B69" s="7" t="s">
        <v>255</v>
      </c>
      <c r="C69" s="6">
        <f t="shared" si="0"/>
        <v>97262.37</v>
      </c>
      <c r="D69" s="5"/>
      <c r="E69" s="5"/>
      <c r="F69" s="5"/>
      <c r="G69" s="5"/>
      <c r="H69" s="5"/>
      <c r="I69" s="5"/>
      <c r="J69" s="5">
        <v>600</v>
      </c>
      <c r="K69" s="5"/>
      <c r="L69" s="5"/>
      <c r="M69" s="5"/>
      <c r="N69" s="5">
        <v>210</v>
      </c>
      <c r="O69" s="5">
        <v>6484.19</v>
      </c>
      <c r="P69" s="5"/>
      <c r="Q69" s="5">
        <v>104556.56</v>
      </c>
      <c r="R69" s="5"/>
      <c r="S69" s="5">
        <v>7320</v>
      </c>
      <c r="T69" s="5"/>
      <c r="U69" s="5">
        <v>2548.68</v>
      </c>
      <c r="V69" s="14">
        <f t="shared" si="1"/>
        <v>114425.23999999999</v>
      </c>
      <c r="W69" s="4"/>
    </row>
    <row r="70" spans="1:23" ht="15">
      <c r="A70" s="2" t="s">
        <v>80</v>
      </c>
      <c r="B70" s="7" t="s">
        <v>256</v>
      </c>
      <c r="C70" s="6">
        <f t="shared" si="0"/>
        <v>73656.36000000002</v>
      </c>
      <c r="D70" s="5">
        <v>21214.68</v>
      </c>
      <c r="E70" s="5"/>
      <c r="F70" s="5">
        <v>5491.35</v>
      </c>
      <c r="G70" s="5"/>
      <c r="H70" s="5">
        <v>1830.5</v>
      </c>
      <c r="I70" s="5"/>
      <c r="J70" s="5"/>
      <c r="K70" s="5"/>
      <c r="L70" s="5"/>
      <c r="M70" s="5"/>
      <c r="N70" s="5">
        <v>122.5</v>
      </c>
      <c r="O70" s="5">
        <v>6302.88</v>
      </c>
      <c r="P70" s="5"/>
      <c r="Q70" s="5">
        <v>108618.27</v>
      </c>
      <c r="R70" s="5"/>
      <c r="S70" s="5">
        <v>14425.2</v>
      </c>
      <c r="T70" s="5">
        <f>C70*0.0756</f>
        <v>5568.420816000001</v>
      </c>
      <c r="U70" s="5">
        <v>978.22</v>
      </c>
      <c r="V70" s="14">
        <f t="shared" si="1"/>
        <v>129590.110816</v>
      </c>
      <c r="W70" s="4"/>
    </row>
    <row r="71" spans="1:23" ht="15">
      <c r="A71" s="2" t="s">
        <v>81</v>
      </c>
      <c r="B71" s="7" t="s">
        <v>257</v>
      </c>
      <c r="C71" s="6">
        <f aca="true" t="shared" si="2" ref="C71:C134">Q71-SUM(D71:P71)</f>
        <v>105985.53</v>
      </c>
      <c r="D71" s="5"/>
      <c r="E71" s="5"/>
      <c r="F71" s="5"/>
      <c r="G71" s="5"/>
      <c r="H71" s="5"/>
      <c r="I71" s="5"/>
      <c r="J71" s="5">
        <v>600</v>
      </c>
      <c r="K71" s="5"/>
      <c r="L71" s="5"/>
      <c r="M71" s="5"/>
      <c r="N71" s="5"/>
      <c r="O71" s="5">
        <v>8047.05</v>
      </c>
      <c r="P71" s="5"/>
      <c r="Q71" s="5">
        <v>114632.58</v>
      </c>
      <c r="R71" s="5"/>
      <c r="S71" s="5">
        <v>7320</v>
      </c>
      <c r="T71" s="5"/>
      <c r="U71" s="5">
        <v>3179.52</v>
      </c>
      <c r="V71" s="14">
        <f aca="true" t="shared" si="3" ref="V71:V134">Q71+S71+T71+U71</f>
        <v>125132.1</v>
      </c>
      <c r="W71" s="4"/>
    </row>
    <row r="72" spans="1:23" ht="15" customHeight="1">
      <c r="A72" s="2" t="s">
        <v>82</v>
      </c>
      <c r="B72" s="7" t="s">
        <v>258</v>
      </c>
      <c r="C72" s="6">
        <f t="shared" si="2"/>
        <v>71821.74999999999</v>
      </c>
      <c r="D72" s="5">
        <v>271.54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624.01</v>
      </c>
      <c r="P72" s="5"/>
      <c r="Q72" s="5">
        <v>72717.29999999999</v>
      </c>
      <c r="R72" s="5"/>
      <c r="S72" s="5">
        <v>11650.32</v>
      </c>
      <c r="T72" s="5">
        <f>C72*0.0756</f>
        <v>5429.724299999999</v>
      </c>
      <c r="U72" s="5">
        <v>435.68</v>
      </c>
      <c r="V72" s="14">
        <f t="shared" si="3"/>
        <v>90233.02429999999</v>
      </c>
      <c r="W72" s="4"/>
    </row>
    <row r="73" spans="1:23" ht="15">
      <c r="A73" s="2" t="s">
        <v>83</v>
      </c>
      <c r="B73" s="7" t="s">
        <v>259</v>
      </c>
      <c r="C73" s="6">
        <f t="shared" si="2"/>
        <v>67922.3</v>
      </c>
      <c r="D73" s="5">
        <v>1427.01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3243.1</v>
      </c>
      <c r="P73" s="5"/>
      <c r="Q73" s="5">
        <v>72592.41</v>
      </c>
      <c r="R73" s="5"/>
      <c r="S73" s="5">
        <v>3000</v>
      </c>
      <c r="T73" s="5">
        <f>C73*0.0756</f>
        <v>5134.925880000001</v>
      </c>
      <c r="U73" s="5">
        <v>151.89</v>
      </c>
      <c r="V73" s="14">
        <f t="shared" si="3"/>
        <v>80879.22588</v>
      </c>
      <c r="W73" s="4"/>
    </row>
    <row r="74" spans="1:23" ht="15">
      <c r="A74" s="2" t="s">
        <v>84</v>
      </c>
      <c r="B74" s="7" t="s">
        <v>245</v>
      </c>
      <c r="C74" s="6">
        <f t="shared" si="2"/>
        <v>51171.25000000001</v>
      </c>
      <c r="D74" s="5">
        <v>11104.97</v>
      </c>
      <c r="E74" s="5"/>
      <c r="F74" s="5">
        <v>3805.27</v>
      </c>
      <c r="G74" s="5"/>
      <c r="H74" s="5">
        <v>1268.51</v>
      </c>
      <c r="I74" s="5"/>
      <c r="J74" s="5"/>
      <c r="K74" s="5"/>
      <c r="L74" s="5"/>
      <c r="M74" s="5"/>
      <c r="N74" s="5"/>
      <c r="O74" s="5">
        <v>2553.21</v>
      </c>
      <c r="P74" s="5"/>
      <c r="Q74" s="5">
        <v>69903.21</v>
      </c>
      <c r="R74" s="5"/>
      <c r="S74" s="5">
        <v>11722.51</v>
      </c>
      <c r="T74" s="5">
        <f>C74*0.0756</f>
        <v>3868.5465000000004</v>
      </c>
      <c r="U74" s="5">
        <v>681.15</v>
      </c>
      <c r="V74" s="14">
        <f t="shared" si="3"/>
        <v>86175.41649999999</v>
      </c>
      <c r="W74" s="4"/>
    </row>
    <row r="75" spans="1:23" ht="15">
      <c r="A75" s="2" t="s">
        <v>85</v>
      </c>
      <c r="B75" s="7" t="s">
        <v>260</v>
      </c>
      <c r="C75" s="6">
        <f t="shared" si="2"/>
        <v>47305.93</v>
      </c>
      <c r="D75" s="5">
        <v>1725.29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86.74</v>
      </c>
      <c r="P75" s="5"/>
      <c r="Q75" s="5">
        <v>49117.96</v>
      </c>
      <c r="R75" s="5"/>
      <c r="S75" s="5">
        <v>6900</v>
      </c>
      <c r="T75" s="5">
        <f>C75*0.0756</f>
        <v>3576.328308</v>
      </c>
      <c r="U75" s="5"/>
      <c r="V75" s="14">
        <f t="shared" si="3"/>
        <v>59594.288308</v>
      </c>
      <c r="W75" s="4"/>
    </row>
    <row r="76" spans="1:23" ht="15">
      <c r="A76" s="2" t="s">
        <v>86</v>
      </c>
      <c r="B76" s="7" t="s">
        <v>261</v>
      </c>
      <c r="C76" s="6">
        <f t="shared" si="2"/>
        <v>101764.92</v>
      </c>
      <c r="D76" s="5"/>
      <c r="E76" s="5"/>
      <c r="F76" s="5"/>
      <c r="G76" s="5"/>
      <c r="H76" s="5"/>
      <c r="I76" s="5"/>
      <c r="J76" s="5">
        <v>600</v>
      </c>
      <c r="K76" s="5"/>
      <c r="L76" s="5"/>
      <c r="M76" s="5"/>
      <c r="N76" s="5"/>
      <c r="O76" s="5">
        <v>1507.49</v>
      </c>
      <c r="P76" s="5"/>
      <c r="Q76" s="5">
        <v>103872.41</v>
      </c>
      <c r="R76" s="5"/>
      <c r="S76" s="5">
        <v>7320</v>
      </c>
      <c r="T76" s="5"/>
      <c r="U76" s="5">
        <v>3052.35</v>
      </c>
      <c r="V76" s="14">
        <f t="shared" si="3"/>
        <v>114244.76000000001</v>
      </c>
      <c r="W76" s="4"/>
    </row>
    <row r="77" spans="1:23" ht="15">
      <c r="A77" s="2" t="s">
        <v>87</v>
      </c>
      <c r="B77" s="7" t="s">
        <v>244</v>
      </c>
      <c r="C77" s="6">
        <f t="shared" si="2"/>
        <v>105380.54999999999</v>
      </c>
      <c r="D77" s="5"/>
      <c r="E77" s="5"/>
      <c r="F77" s="5">
        <v>1025.82</v>
      </c>
      <c r="G77" s="5"/>
      <c r="H77" s="5"/>
      <c r="I77" s="5"/>
      <c r="J77" s="5"/>
      <c r="K77" s="5"/>
      <c r="L77" s="5"/>
      <c r="M77" s="5"/>
      <c r="N77" s="5"/>
      <c r="O77" s="5">
        <v>1617.53</v>
      </c>
      <c r="P77" s="5"/>
      <c r="Q77" s="5">
        <v>108023.9</v>
      </c>
      <c r="R77" s="5"/>
      <c r="S77" s="5">
        <v>6900</v>
      </c>
      <c r="T77" s="5">
        <f>C77*0.0756</f>
        <v>7966.769579999999</v>
      </c>
      <c r="U77" s="5">
        <v>1407.47</v>
      </c>
      <c r="V77" s="14">
        <f t="shared" si="3"/>
        <v>124298.13957999999</v>
      </c>
      <c r="W77" s="4"/>
    </row>
    <row r="78" spans="1:23" ht="15">
      <c r="A78" s="2" t="s">
        <v>88</v>
      </c>
      <c r="B78" s="7" t="s">
        <v>262</v>
      </c>
      <c r="C78" s="6">
        <f t="shared" si="2"/>
        <v>87756</v>
      </c>
      <c r="D78" s="5"/>
      <c r="E78" s="5"/>
      <c r="F78" s="5">
        <v>2218.32</v>
      </c>
      <c r="G78" s="5"/>
      <c r="H78" s="5"/>
      <c r="I78" s="5"/>
      <c r="J78" s="5"/>
      <c r="K78" s="5"/>
      <c r="L78" s="5"/>
      <c r="M78" s="5"/>
      <c r="N78" s="5"/>
      <c r="O78" s="5">
        <v>288.39</v>
      </c>
      <c r="P78" s="5"/>
      <c r="Q78" s="5">
        <v>90262.71</v>
      </c>
      <c r="R78" s="5"/>
      <c r="S78" s="5">
        <v>3480</v>
      </c>
      <c r="T78" s="5">
        <f>C78*0.0756</f>
        <v>6634.3536</v>
      </c>
      <c r="U78" s="5">
        <v>1173.71</v>
      </c>
      <c r="V78" s="14">
        <f t="shared" si="3"/>
        <v>101550.77360000001</v>
      </c>
      <c r="W78" s="4"/>
    </row>
    <row r="79" spans="1:23" ht="15">
      <c r="A79" s="2" t="s">
        <v>89</v>
      </c>
      <c r="B79" s="7" t="s">
        <v>263</v>
      </c>
      <c r="C79" s="6">
        <f t="shared" si="2"/>
        <v>69418.19999999998</v>
      </c>
      <c r="D79" s="5">
        <v>201.9</v>
      </c>
      <c r="E79" s="5"/>
      <c r="F79" s="5"/>
      <c r="G79" s="5">
        <v>3470.41</v>
      </c>
      <c r="H79" s="5"/>
      <c r="I79" s="5"/>
      <c r="J79" s="5"/>
      <c r="K79" s="5"/>
      <c r="L79" s="5"/>
      <c r="M79" s="5"/>
      <c r="N79" s="5"/>
      <c r="O79" s="5">
        <v>1613.1</v>
      </c>
      <c r="P79" s="5"/>
      <c r="Q79" s="5">
        <v>74703.60999999999</v>
      </c>
      <c r="R79" s="5"/>
      <c r="S79" s="5">
        <v>11650.32</v>
      </c>
      <c r="T79" s="5">
        <f>C79*0.0756</f>
        <v>5248.015919999999</v>
      </c>
      <c r="U79" s="5">
        <v>926.91</v>
      </c>
      <c r="V79" s="14">
        <f t="shared" si="3"/>
        <v>92528.85592</v>
      </c>
      <c r="W79" s="4"/>
    </row>
    <row r="80" spans="1:23" ht="15">
      <c r="A80" s="2" t="s">
        <v>90</v>
      </c>
      <c r="B80" s="7" t="s">
        <v>249</v>
      </c>
      <c r="C80" s="6">
        <f t="shared" si="2"/>
        <v>63322.93000000001</v>
      </c>
      <c r="D80" s="5">
        <v>9573.52</v>
      </c>
      <c r="E80" s="5"/>
      <c r="F80" s="5">
        <v>1572.12</v>
      </c>
      <c r="G80" s="5">
        <v>3144.32</v>
      </c>
      <c r="H80" s="5">
        <v>1572.12</v>
      </c>
      <c r="I80" s="5"/>
      <c r="J80" s="5"/>
      <c r="K80" s="5"/>
      <c r="L80" s="5"/>
      <c r="M80" s="5"/>
      <c r="N80" s="5"/>
      <c r="O80" s="5">
        <v>1833.68</v>
      </c>
      <c r="P80" s="5"/>
      <c r="Q80" s="5">
        <v>81018.69</v>
      </c>
      <c r="R80" s="5"/>
      <c r="S80" s="5">
        <v>14425.2</v>
      </c>
      <c r="T80" s="5">
        <f>C80*0.0756</f>
        <v>4787.213508000001</v>
      </c>
      <c r="U80" s="5">
        <v>840.13</v>
      </c>
      <c r="V80" s="14">
        <f t="shared" si="3"/>
        <v>101071.233508</v>
      </c>
      <c r="W80" s="4"/>
    </row>
    <row r="81" spans="1:23" ht="15">
      <c r="A81" s="2" t="s">
        <v>91</v>
      </c>
      <c r="B81" s="7" t="s">
        <v>218</v>
      </c>
      <c r="C81" s="6">
        <f t="shared" si="2"/>
        <v>67085.15</v>
      </c>
      <c r="D81" s="5">
        <v>6190.4</v>
      </c>
      <c r="E81" s="5">
        <v>4324.38</v>
      </c>
      <c r="F81" s="5"/>
      <c r="G81" s="5"/>
      <c r="H81" s="5">
        <v>6.52</v>
      </c>
      <c r="I81" s="5"/>
      <c r="J81" s="5"/>
      <c r="K81" s="5">
        <v>660</v>
      </c>
      <c r="L81" s="5"/>
      <c r="M81" s="5"/>
      <c r="N81" s="5"/>
      <c r="O81" s="5"/>
      <c r="P81" s="5"/>
      <c r="Q81" s="5">
        <v>78266.45</v>
      </c>
      <c r="R81" s="5"/>
      <c r="S81" s="5">
        <v>8580</v>
      </c>
      <c r="T81" s="5"/>
      <c r="U81" s="5"/>
      <c r="V81" s="14">
        <f t="shared" si="3"/>
        <v>86846.45</v>
      </c>
      <c r="W81" s="4"/>
    </row>
    <row r="82" spans="1:23" ht="15">
      <c r="A82" s="2" t="s">
        <v>92</v>
      </c>
      <c r="B82" s="7" t="s">
        <v>219</v>
      </c>
      <c r="C82" s="6">
        <f t="shared" si="2"/>
        <v>45468.54</v>
      </c>
      <c r="D82" s="5">
        <v>432.14</v>
      </c>
      <c r="E82" s="5">
        <v>2953.38</v>
      </c>
      <c r="F82" s="5">
        <v>3148.72</v>
      </c>
      <c r="G82" s="5">
        <v>1753.9</v>
      </c>
      <c r="H82" s="5"/>
      <c r="I82" s="5"/>
      <c r="J82" s="5"/>
      <c r="K82" s="5"/>
      <c r="L82" s="5"/>
      <c r="M82" s="5"/>
      <c r="N82" s="5">
        <v>175</v>
      </c>
      <c r="O82" s="5"/>
      <c r="P82" s="5"/>
      <c r="Q82" s="5">
        <v>53931.68</v>
      </c>
      <c r="R82" s="5"/>
      <c r="S82" s="5">
        <v>6315.5</v>
      </c>
      <c r="T82" s="5"/>
      <c r="U82" s="5"/>
      <c r="V82" s="14">
        <f t="shared" si="3"/>
        <v>60247.18</v>
      </c>
      <c r="W82" s="4"/>
    </row>
    <row r="83" spans="1:23" ht="15">
      <c r="A83" s="2" t="s">
        <v>93</v>
      </c>
      <c r="B83" s="7" t="s">
        <v>245</v>
      </c>
      <c r="C83" s="6">
        <f t="shared" si="2"/>
        <v>57695.74</v>
      </c>
      <c r="D83" s="5">
        <v>2823.99</v>
      </c>
      <c r="E83" s="5"/>
      <c r="F83" s="5">
        <v>3575.32</v>
      </c>
      <c r="G83" s="5">
        <v>2860.11</v>
      </c>
      <c r="H83" s="5">
        <v>1430.15</v>
      </c>
      <c r="I83" s="5"/>
      <c r="J83" s="5"/>
      <c r="K83" s="5"/>
      <c r="L83" s="5"/>
      <c r="M83" s="5"/>
      <c r="N83" s="5">
        <v>122.5</v>
      </c>
      <c r="O83" s="5"/>
      <c r="P83" s="5"/>
      <c r="Q83" s="5">
        <v>68507.81</v>
      </c>
      <c r="R83" s="5"/>
      <c r="S83" s="5">
        <v>6900</v>
      </c>
      <c r="T83" s="5">
        <f aca="true" t="shared" si="4" ref="T83:T88">C83*0.0756</f>
        <v>4361.797944</v>
      </c>
      <c r="U83" s="5">
        <v>763.75</v>
      </c>
      <c r="V83" s="14">
        <f t="shared" si="3"/>
        <v>80533.357944</v>
      </c>
      <c r="W83" s="4"/>
    </row>
    <row r="84" spans="1:23" ht="15">
      <c r="A84" s="2" t="s">
        <v>94</v>
      </c>
      <c r="B84" s="7" t="s">
        <v>264</v>
      </c>
      <c r="C84" s="6">
        <f t="shared" si="2"/>
        <v>54390.67</v>
      </c>
      <c r="D84" s="5"/>
      <c r="E84" s="5"/>
      <c r="F84" s="5"/>
      <c r="G84" s="5">
        <v>202.84</v>
      </c>
      <c r="H84" s="5"/>
      <c r="I84" s="5"/>
      <c r="J84" s="5"/>
      <c r="K84" s="5"/>
      <c r="L84" s="5"/>
      <c r="M84" s="5"/>
      <c r="N84" s="5"/>
      <c r="O84" s="5">
        <v>304.32</v>
      </c>
      <c r="P84" s="5"/>
      <c r="Q84" s="5">
        <v>54897.83</v>
      </c>
      <c r="R84" s="5"/>
      <c r="S84" s="5">
        <v>6900</v>
      </c>
      <c r="T84" s="5">
        <f t="shared" si="4"/>
        <v>4111.934652</v>
      </c>
      <c r="U84" s="5">
        <v>726.32</v>
      </c>
      <c r="V84" s="14">
        <f t="shared" si="3"/>
        <v>66636.084652</v>
      </c>
      <c r="W84" s="4"/>
    </row>
    <row r="85" spans="1:23" ht="15">
      <c r="A85" s="2" t="s">
        <v>95</v>
      </c>
      <c r="B85" s="7" t="s">
        <v>245</v>
      </c>
      <c r="C85" s="6">
        <f t="shared" si="2"/>
        <v>57749.939999999995</v>
      </c>
      <c r="D85" s="5">
        <v>15785.26</v>
      </c>
      <c r="E85" s="5"/>
      <c r="F85" s="5">
        <f>792.72+3339.02</f>
        <v>4131.74</v>
      </c>
      <c r="G85" s="5">
        <v>2860.11</v>
      </c>
      <c r="H85" s="5">
        <v>1430.15</v>
      </c>
      <c r="I85" s="5"/>
      <c r="J85" s="5"/>
      <c r="K85" s="5"/>
      <c r="L85" s="5"/>
      <c r="M85" s="5"/>
      <c r="N85" s="5"/>
      <c r="O85" s="5"/>
      <c r="P85" s="5"/>
      <c r="Q85" s="5">
        <v>81957.2</v>
      </c>
      <c r="R85" s="5"/>
      <c r="S85" s="5">
        <v>6900</v>
      </c>
      <c r="T85" s="5">
        <f t="shared" si="4"/>
        <v>4365.895463999999</v>
      </c>
      <c r="U85" s="5">
        <v>763.75</v>
      </c>
      <c r="V85" s="14">
        <f t="shared" si="3"/>
        <v>93986.845464</v>
      </c>
      <c r="W85" s="4"/>
    </row>
    <row r="86" spans="1:23" ht="15">
      <c r="A86" s="2" t="s">
        <v>96</v>
      </c>
      <c r="B86" s="7" t="s">
        <v>265</v>
      </c>
      <c r="C86" s="6">
        <f t="shared" si="2"/>
        <v>88556.32999999999</v>
      </c>
      <c r="D86" s="5"/>
      <c r="E86" s="5"/>
      <c r="F86" s="5">
        <v>1105.07</v>
      </c>
      <c r="G86" s="5"/>
      <c r="H86" s="5"/>
      <c r="I86" s="5"/>
      <c r="J86" s="5"/>
      <c r="K86" s="5"/>
      <c r="L86" s="5"/>
      <c r="M86" s="5"/>
      <c r="N86" s="5"/>
      <c r="O86" s="5">
        <v>2053.92</v>
      </c>
      <c r="P86" s="5"/>
      <c r="Q86" s="5">
        <v>91715.31999999999</v>
      </c>
      <c r="R86" s="5"/>
      <c r="S86" s="5">
        <v>12304.44</v>
      </c>
      <c r="T86" s="5">
        <f t="shared" si="4"/>
        <v>6694.858547999999</v>
      </c>
      <c r="U86" s="5">
        <v>405.72</v>
      </c>
      <c r="V86" s="14">
        <f t="shared" si="3"/>
        <v>111120.338548</v>
      </c>
      <c r="W86" s="4"/>
    </row>
    <row r="87" spans="1:23" ht="15">
      <c r="A87" s="2" t="s">
        <v>97</v>
      </c>
      <c r="B87" s="7" t="s">
        <v>243</v>
      </c>
      <c r="C87" s="6">
        <f t="shared" si="2"/>
        <v>63929.89</v>
      </c>
      <c r="D87" s="5">
        <v>7670.02</v>
      </c>
      <c r="E87" s="5"/>
      <c r="F87" s="5"/>
      <c r="G87" s="5">
        <v>3173.72</v>
      </c>
      <c r="H87" s="5"/>
      <c r="I87" s="5">
        <v>932.45</v>
      </c>
      <c r="J87" s="5"/>
      <c r="K87" s="5"/>
      <c r="L87" s="5"/>
      <c r="M87" s="5"/>
      <c r="N87" s="5"/>
      <c r="O87" s="5">
        <v>3772.51</v>
      </c>
      <c r="P87" s="5"/>
      <c r="Q87" s="5">
        <v>79478.59</v>
      </c>
      <c r="R87" s="5"/>
      <c r="S87" s="5">
        <v>12304.44</v>
      </c>
      <c r="T87" s="5">
        <f t="shared" si="4"/>
        <v>4833.099684</v>
      </c>
      <c r="U87" s="5">
        <v>852.06</v>
      </c>
      <c r="V87" s="14">
        <f t="shared" si="3"/>
        <v>97468.189684</v>
      </c>
      <c r="W87" s="4"/>
    </row>
    <row r="88" spans="1:23" ht="15">
      <c r="A88" s="2" t="s">
        <v>98</v>
      </c>
      <c r="B88" s="7" t="s">
        <v>248</v>
      </c>
      <c r="C88" s="6">
        <f t="shared" si="2"/>
        <v>57209.62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>
        <v>1065.2</v>
      </c>
      <c r="P88" s="5"/>
      <c r="Q88" s="5">
        <v>58274.82</v>
      </c>
      <c r="R88" s="5"/>
      <c r="S88" s="5">
        <v>3480</v>
      </c>
      <c r="T88" s="5">
        <f t="shared" si="4"/>
        <v>4325.047272</v>
      </c>
      <c r="U88" s="5">
        <v>763.73</v>
      </c>
      <c r="V88" s="14">
        <f t="shared" si="3"/>
        <v>66843.597272</v>
      </c>
      <c r="W88" s="4"/>
    </row>
    <row r="89" spans="1:23" ht="15">
      <c r="A89" s="2" t="s">
        <v>99</v>
      </c>
      <c r="B89" s="7" t="s">
        <v>266</v>
      </c>
      <c r="C89" s="6">
        <f t="shared" si="2"/>
        <v>71093.16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>
        <v>2632.94</v>
      </c>
      <c r="P89" s="5"/>
      <c r="Q89" s="5">
        <v>73726.1</v>
      </c>
      <c r="R89" s="5"/>
      <c r="S89" s="5">
        <v>14425.2</v>
      </c>
      <c r="T89" s="5">
        <f>C89*0.0756</f>
        <v>5374.642896</v>
      </c>
      <c r="U89" s="5">
        <v>3554.55</v>
      </c>
      <c r="V89" s="14">
        <f t="shared" si="3"/>
        <v>97080.49289600001</v>
      </c>
      <c r="W89" s="4"/>
    </row>
    <row r="90" spans="1:23" ht="15">
      <c r="A90" s="2" t="s">
        <v>100</v>
      </c>
      <c r="B90" s="7" t="s">
        <v>267</v>
      </c>
      <c r="C90" s="6">
        <f t="shared" si="2"/>
        <v>134584.74</v>
      </c>
      <c r="D90" s="5"/>
      <c r="E90" s="5"/>
      <c r="F90" s="5"/>
      <c r="G90" s="5"/>
      <c r="H90" s="5"/>
      <c r="I90" s="5"/>
      <c r="J90" s="5">
        <v>600</v>
      </c>
      <c r="K90" s="5"/>
      <c r="L90" s="5">
        <v>2803.95</v>
      </c>
      <c r="M90" s="5"/>
      <c r="N90" s="5">
        <v>175</v>
      </c>
      <c r="O90" s="5">
        <v>747.72</v>
      </c>
      <c r="P90" s="5"/>
      <c r="Q90" s="5">
        <v>138911.41</v>
      </c>
      <c r="R90" s="5"/>
      <c r="S90" s="5">
        <v>12304.44</v>
      </c>
      <c r="T90" s="5"/>
      <c r="U90" s="5">
        <v>4037.58</v>
      </c>
      <c r="V90" s="14">
        <f t="shared" si="3"/>
        <v>155253.43</v>
      </c>
      <c r="W90" s="4"/>
    </row>
    <row r="91" spans="1:23" ht="15">
      <c r="A91" s="2" t="s">
        <v>101</v>
      </c>
      <c r="B91" s="7" t="s">
        <v>268</v>
      </c>
      <c r="C91" s="6">
        <f t="shared" si="2"/>
        <v>71181.69000000002</v>
      </c>
      <c r="D91" s="5">
        <v>215.62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>
        <v>1426.31</v>
      </c>
      <c r="P91" s="5"/>
      <c r="Q91" s="5">
        <v>72823.62000000001</v>
      </c>
      <c r="R91" s="5"/>
      <c r="S91" s="5">
        <v>14425.2</v>
      </c>
      <c r="T91" s="5">
        <f>C91*0.0756</f>
        <v>5381.335764000001</v>
      </c>
      <c r="U91" s="5">
        <v>950.63</v>
      </c>
      <c r="V91" s="14">
        <f t="shared" si="3"/>
        <v>93580.78576400001</v>
      </c>
      <c r="W91" s="4"/>
    </row>
    <row r="92" spans="1:23" ht="15">
      <c r="A92" s="2" t="s">
        <v>102</v>
      </c>
      <c r="B92" s="7" t="s">
        <v>269</v>
      </c>
      <c r="C92" s="6">
        <f t="shared" si="2"/>
        <v>20766.54</v>
      </c>
      <c r="D92" s="5">
        <v>148.16</v>
      </c>
      <c r="E92" s="5"/>
      <c r="F92" s="5"/>
      <c r="G92" s="5">
        <v>1034.3</v>
      </c>
      <c r="H92" s="5"/>
      <c r="I92" s="5"/>
      <c r="J92" s="5"/>
      <c r="K92" s="5"/>
      <c r="L92" s="5"/>
      <c r="M92" s="5"/>
      <c r="N92" s="5"/>
      <c r="O92" s="5">
        <v>494.64</v>
      </c>
      <c r="P92" s="5"/>
      <c r="Q92" s="5">
        <v>22443.64</v>
      </c>
      <c r="R92" s="5"/>
      <c r="S92" s="5">
        <v>1740</v>
      </c>
      <c r="T92" s="5">
        <f>C92*0.0756</f>
        <v>1569.950424</v>
      </c>
      <c r="U92" s="5">
        <v>149.08</v>
      </c>
      <c r="V92" s="14">
        <f t="shared" si="3"/>
        <v>25902.670424</v>
      </c>
      <c r="W92" s="4"/>
    </row>
    <row r="93" spans="1:23" ht="15">
      <c r="A93" s="2" t="s">
        <v>103</v>
      </c>
      <c r="B93" s="7" t="s">
        <v>245</v>
      </c>
      <c r="C93" s="6">
        <f t="shared" si="2"/>
        <v>57646.05</v>
      </c>
      <c r="D93" s="5">
        <v>4711.03</v>
      </c>
      <c r="E93" s="5"/>
      <c r="F93" s="5">
        <v>2145.17</v>
      </c>
      <c r="G93" s="5">
        <v>2860.11</v>
      </c>
      <c r="H93" s="5">
        <v>1430.15</v>
      </c>
      <c r="I93" s="5"/>
      <c r="J93" s="5"/>
      <c r="K93" s="5"/>
      <c r="L93" s="5"/>
      <c r="M93" s="5"/>
      <c r="N93" s="5"/>
      <c r="O93" s="5">
        <v>181.8</v>
      </c>
      <c r="P93" s="5"/>
      <c r="Q93" s="5">
        <v>68974.31</v>
      </c>
      <c r="R93" s="5"/>
      <c r="S93" s="5">
        <v>9651.75</v>
      </c>
      <c r="T93" s="5">
        <f>C93*0.0756</f>
        <v>4358.041380000001</v>
      </c>
      <c r="U93" s="5">
        <v>763.74</v>
      </c>
      <c r="V93" s="14">
        <f t="shared" si="3"/>
        <v>83747.84138</v>
      </c>
      <c r="W93" s="4"/>
    </row>
    <row r="94" spans="1:23" ht="15">
      <c r="A94" s="2" t="s">
        <v>104</v>
      </c>
      <c r="B94" s="7" t="s">
        <v>270</v>
      </c>
      <c r="C94" s="6">
        <f t="shared" si="2"/>
        <v>108388.65</v>
      </c>
      <c r="D94" s="5">
        <v>7325.27</v>
      </c>
      <c r="E94" s="5"/>
      <c r="F94" s="5">
        <v>2708.92</v>
      </c>
      <c r="G94" s="5"/>
      <c r="H94" s="5"/>
      <c r="I94" s="5"/>
      <c r="J94" s="5"/>
      <c r="K94" s="5"/>
      <c r="L94" s="5"/>
      <c r="M94" s="5"/>
      <c r="N94" s="5"/>
      <c r="O94" s="5">
        <v>3274.69</v>
      </c>
      <c r="P94" s="5"/>
      <c r="Q94" s="5">
        <v>121697.53</v>
      </c>
      <c r="R94" s="5"/>
      <c r="S94" s="5">
        <v>6338.38</v>
      </c>
      <c r="T94" s="5">
        <f>C94*0.0756</f>
        <v>8194.18194</v>
      </c>
      <c r="U94" s="5">
        <v>1447.27</v>
      </c>
      <c r="V94" s="14">
        <f t="shared" si="3"/>
        <v>137677.36194</v>
      </c>
      <c r="W94" s="4"/>
    </row>
    <row r="95" spans="1:23" ht="15">
      <c r="A95" s="2" t="s">
        <v>105</v>
      </c>
      <c r="B95" s="7" t="s">
        <v>271</v>
      </c>
      <c r="C95" s="6">
        <f t="shared" si="2"/>
        <v>114014.04000000001</v>
      </c>
      <c r="D95" s="5">
        <v>14714.83</v>
      </c>
      <c r="E95" s="5">
        <v>7408.47</v>
      </c>
      <c r="F95" s="5">
        <v>8548.3</v>
      </c>
      <c r="G95" s="5"/>
      <c r="H95" s="5"/>
      <c r="I95" s="5"/>
      <c r="J95" s="5"/>
      <c r="K95" s="5">
        <v>1100</v>
      </c>
      <c r="L95" s="5"/>
      <c r="M95" s="5"/>
      <c r="N95" s="5"/>
      <c r="O95" s="5">
        <v>1489.92</v>
      </c>
      <c r="P95" s="5"/>
      <c r="Q95" s="5">
        <v>147275.56</v>
      </c>
      <c r="R95" s="5"/>
      <c r="S95" s="5">
        <v>14425.2</v>
      </c>
      <c r="T95" s="5"/>
      <c r="U95" s="5"/>
      <c r="V95" s="14">
        <f t="shared" si="3"/>
        <v>161700.76</v>
      </c>
      <c r="W95" s="4"/>
    </row>
    <row r="96" spans="1:23" ht="15">
      <c r="A96" s="2" t="s">
        <v>106</v>
      </c>
      <c r="B96" s="7" t="s">
        <v>219</v>
      </c>
      <c r="C96" s="6">
        <f t="shared" si="2"/>
        <v>100205.38999999998</v>
      </c>
      <c r="D96" s="5">
        <v>19697.43</v>
      </c>
      <c r="E96" s="5">
        <v>6456.79</v>
      </c>
      <c r="F96" s="5">
        <v>7450.12</v>
      </c>
      <c r="G96" s="5"/>
      <c r="H96" s="5"/>
      <c r="I96" s="5">
        <v>4966.77</v>
      </c>
      <c r="J96" s="5"/>
      <c r="K96" s="5">
        <v>1150</v>
      </c>
      <c r="L96" s="5"/>
      <c r="M96" s="5"/>
      <c r="N96" s="5">
        <v>192.5</v>
      </c>
      <c r="O96" s="5">
        <v>2970.14</v>
      </c>
      <c r="P96" s="5"/>
      <c r="Q96" s="5">
        <v>143089.13999999998</v>
      </c>
      <c r="R96" s="5"/>
      <c r="S96" s="5">
        <v>14425.2</v>
      </c>
      <c r="T96" s="5"/>
      <c r="U96" s="5"/>
      <c r="V96" s="14">
        <f t="shared" si="3"/>
        <v>157514.34</v>
      </c>
      <c r="W96" s="4"/>
    </row>
    <row r="97" spans="1:23" ht="15">
      <c r="A97" s="2" t="s">
        <v>107</v>
      </c>
      <c r="B97" s="7" t="s">
        <v>228</v>
      </c>
      <c r="C97" s="6">
        <f t="shared" si="2"/>
        <v>97307.69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>
        <v>3928.78</v>
      </c>
      <c r="P97" s="5"/>
      <c r="Q97" s="5">
        <v>101236.47</v>
      </c>
      <c r="R97" s="5"/>
      <c r="S97" s="5">
        <v>7320</v>
      </c>
      <c r="T97" s="5"/>
      <c r="U97" s="5">
        <v>4034.55</v>
      </c>
      <c r="V97" s="14">
        <f t="shared" si="3"/>
        <v>112591.02</v>
      </c>
      <c r="W97" s="4"/>
    </row>
    <row r="98" spans="1:23" ht="15">
      <c r="A98" s="2" t="s">
        <v>108</v>
      </c>
      <c r="B98" s="7" t="s">
        <v>264</v>
      </c>
      <c r="C98" s="6">
        <f t="shared" si="2"/>
        <v>59884.34</v>
      </c>
      <c r="D98" s="5">
        <v>104.83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v>59989.17</v>
      </c>
      <c r="R98" s="5"/>
      <c r="S98" s="5">
        <v>6900</v>
      </c>
      <c r="T98" s="5">
        <f>C98*0.0756</f>
        <v>4527.256104</v>
      </c>
      <c r="U98" s="5">
        <v>806.6</v>
      </c>
      <c r="V98" s="14">
        <f t="shared" si="3"/>
        <v>72223.026104</v>
      </c>
      <c r="W98" s="4"/>
    </row>
    <row r="99" spans="1:23" ht="15">
      <c r="A99" s="2" t="s">
        <v>109</v>
      </c>
      <c r="B99" s="7" t="s">
        <v>272</v>
      </c>
      <c r="C99" s="6">
        <f t="shared" si="2"/>
        <v>118883.16</v>
      </c>
      <c r="D99" s="5"/>
      <c r="E99" s="5"/>
      <c r="F99" s="5"/>
      <c r="G99" s="5"/>
      <c r="H99" s="5">
        <v>2972.16</v>
      </c>
      <c r="I99" s="5"/>
      <c r="J99" s="5"/>
      <c r="K99" s="5"/>
      <c r="L99" s="5"/>
      <c r="M99" s="5"/>
      <c r="N99" s="5">
        <v>70</v>
      </c>
      <c r="O99" s="5">
        <v>973.25</v>
      </c>
      <c r="P99" s="5"/>
      <c r="Q99" s="5">
        <v>122898.57</v>
      </c>
      <c r="R99" s="5"/>
      <c r="S99" s="5">
        <v>9901.12</v>
      </c>
      <c r="T99" s="5"/>
      <c r="U99" s="5">
        <v>4138.82</v>
      </c>
      <c r="V99" s="14">
        <f t="shared" si="3"/>
        <v>136938.51</v>
      </c>
      <c r="W99" s="4"/>
    </row>
    <row r="100" spans="1:23" ht="15">
      <c r="A100" s="2" t="s">
        <v>110</v>
      </c>
      <c r="B100" s="7" t="s">
        <v>232</v>
      </c>
      <c r="C100" s="6">
        <f t="shared" si="2"/>
        <v>60383.96000000001</v>
      </c>
      <c r="D100" s="5"/>
      <c r="E100" s="5"/>
      <c r="F100" s="5">
        <v>2922.74</v>
      </c>
      <c r="G100" s="5"/>
      <c r="H100" s="5"/>
      <c r="I100" s="5"/>
      <c r="J100" s="5"/>
      <c r="K100" s="5"/>
      <c r="L100" s="5"/>
      <c r="M100" s="5"/>
      <c r="N100" s="5"/>
      <c r="O100" s="5">
        <v>94.9</v>
      </c>
      <c r="P100" s="5"/>
      <c r="Q100" s="5">
        <v>63401.600000000006</v>
      </c>
      <c r="R100" s="5"/>
      <c r="S100" s="5">
        <v>6900</v>
      </c>
      <c r="T100" s="5">
        <f>C100*0.0756</f>
        <v>4565.027376000001</v>
      </c>
      <c r="U100" s="5">
        <v>803.23</v>
      </c>
      <c r="V100" s="14">
        <f t="shared" si="3"/>
        <v>75669.857376</v>
      </c>
      <c r="W100" s="4"/>
    </row>
    <row r="101" spans="1:23" ht="15">
      <c r="A101" s="2" t="s">
        <v>111</v>
      </c>
      <c r="B101" s="7" t="s">
        <v>228</v>
      </c>
      <c r="C101" s="6">
        <f t="shared" si="2"/>
        <v>84585.95</v>
      </c>
      <c r="D101" s="5">
        <v>2457</v>
      </c>
      <c r="E101" s="5"/>
      <c r="F101" s="5"/>
      <c r="G101" s="5">
        <v>4225.84</v>
      </c>
      <c r="H101" s="5"/>
      <c r="I101" s="5"/>
      <c r="J101" s="5"/>
      <c r="K101" s="5"/>
      <c r="L101" s="5"/>
      <c r="M101" s="5"/>
      <c r="N101" s="5"/>
      <c r="O101" s="5">
        <v>6225.32</v>
      </c>
      <c r="P101" s="5"/>
      <c r="Q101" s="5">
        <v>97494.11</v>
      </c>
      <c r="R101" s="5"/>
      <c r="S101" s="5">
        <v>12304.44</v>
      </c>
      <c r="T101" s="5">
        <f>C101*0.0756</f>
        <v>6394.697819999999</v>
      </c>
      <c r="U101" s="5">
        <v>1129.02</v>
      </c>
      <c r="V101" s="14">
        <f t="shared" si="3"/>
        <v>117322.26782000001</v>
      </c>
      <c r="W101" s="4"/>
    </row>
    <row r="102" spans="1:23" ht="15">
      <c r="A102" s="2" t="s">
        <v>112</v>
      </c>
      <c r="B102" s="7" t="s">
        <v>263</v>
      </c>
      <c r="C102" s="6">
        <f t="shared" si="2"/>
        <v>69418.2</v>
      </c>
      <c r="D102" s="5">
        <v>790.79</v>
      </c>
      <c r="E102" s="5"/>
      <c r="F102" s="5"/>
      <c r="G102" s="5">
        <v>3470.41</v>
      </c>
      <c r="H102" s="5"/>
      <c r="I102" s="5"/>
      <c r="J102" s="5"/>
      <c r="K102" s="5"/>
      <c r="L102" s="5"/>
      <c r="M102" s="5"/>
      <c r="N102" s="5"/>
      <c r="O102" s="5">
        <v>3744.8</v>
      </c>
      <c r="P102" s="5"/>
      <c r="Q102" s="5">
        <v>77424.2</v>
      </c>
      <c r="R102" s="5"/>
      <c r="S102" s="5">
        <v>14425.2</v>
      </c>
      <c r="T102" s="5">
        <f>C102*0.0756</f>
        <v>5248.01592</v>
      </c>
      <c r="U102" s="5">
        <v>926.91</v>
      </c>
      <c r="V102" s="14">
        <f t="shared" si="3"/>
        <v>98024.32592</v>
      </c>
      <c r="W102" s="4"/>
    </row>
    <row r="103" spans="1:23" ht="15">
      <c r="A103" s="2" t="s">
        <v>113</v>
      </c>
      <c r="B103" s="7" t="s">
        <v>273</v>
      </c>
      <c r="C103" s="6">
        <f t="shared" si="2"/>
        <v>56790.06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v>592.91</v>
      </c>
      <c r="P103" s="5"/>
      <c r="Q103" s="5">
        <v>57382.97</v>
      </c>
      <c r="R103" s="5"/>
      <c r="S103" s="5">
        <v>14425.2</v>
      </c>
      <c r="T103" s="5">
        <f>C103*0.0756</f>
        <v>4293.328536</v>
      </c>
      <c r="U103" s="5">
        <v>764.1</v>
      </c>
      <c r="V103" s="14">
        <f t="shared" si="3"/>
        <v>76865.598536</v>
      </c>
      <c r="W103" s="4"/>
    </row>
    <row r="104" spans="1:23" ht="15">
      <c r="A104" s="2" t="s">
        <v>114</v>
      </c>
      <c r="B104" s="7" t="s">
        <v>224</v>
      </c>
      <c r="C104" s="6">
        <f t="shared" si="2"/>
        <v>32313.26</v>
      </c>
      <c r="D104" s="5"/>
      <c r="E104" s="5"/>
      <c r="F104" s="5">
        <v>403.81</v>
      </c>
      <c r="G104" s="5"/>
      <c r="H104" s="5"/>
      <c r="I104" s="5"/>
      <c r="J104" s="5"/>
      <c r="K104" s="5">
        <v>660</v>
      </c>
      <c r="L104" s="5"/>
      <c r="M104" s="5"/>
      <c r="N104" s="5"/>
      <c r="O104" s="5"/>
      <c r="P104" s="5"/>
      <c r="Q104" s="5">
        <v>33377.07</v>
      </c>
      <c r="R104" s="5"/>
      <c r="S104" s="5">
        <v>4290</v>
      </c>
      <c r="T104" s="5"/>
      <c r="U104" s="5"/>
      <c r="V104" s="14">
        <f t="shared" si="3"/>
        <v>37667.07</v>
      </c>
      <c r="W104" s="4"/>
    </row>
    <row r="105" spans="1:23" ht="15">
      <c r="A105" s="2" t="s">
        <v>115</v>
      </c>
      <c r="B105" s="7" t="s">
        <v>274</v>
      </c>
      <c r="C105" s="6">
        <f t="shared" si="2"/>
        <v>82584.36</v>
      </c>
      <c r="D105" s="5"/>
      <c r="E105" s="5"/>
      <c r="F105" s="5">
        <v>6192.64</v>
      </c>
      <c r="G105" s="5">
        <v>4128.3</v>
      </c>
      <c r="H105" s="5"/>
      <c r="I105" s="5"/>
      <c r="J105" s="5"/>
      <c r="K105" s="5"/>
      <c r="L105" s="5"/>
      <c r="M105" s="5"/>
      <c r="N105" s="5">
        <v>175</v>
      </c>
      <c r="O105" s="5">
        <v>3822.8</v>
      </c>
      <c r="P105" s="5"/>
      <c r="Q105" s="5">
        <v>96903.1</v>
      </c>
      <c r="R105" s="5"/>
      <c r="S105" s="5">
        <v>14425.2</v>
      </c>
      <c r="T105" s="5">
        <f>C105*0.0756</f>
        <v>6243.377616</v>
      </c>
      <c r="U105" s="5">
        <v>1103.04</v>
      </c>
      <c r="V105" s="14">
        <f t="shared" si="3"/>
        <v>118674.717616</v>
      </c>
      <c r="W105" s="4"/>
    </row>
    <row r="106" spans="1:23" ht="15">
      <c r="A106" s="2" t="s">
        <v>116</v>
      </c>
      <c r="B106" s="7" t="s">
        <v>245</v>
      </c>
      <c r="C106" s="6">
        <f t="shared" si="2"/>
        <v>57636.91</v>
      </c>
      <c r="D106" s="5">
        <v>1896.22</v>
      </c>
      <c r="E106" s="5"/>
      <c r="F106" s="5"/>
      <c r="G106" s="5"/>
      <c r="H106" s="5">
        <v>1430.15</v>
      </c>
      <c r="I106" s="5"/>
      <c r="J106" s="5"/>
      <c r="K106" s="5"/>
      <c r="L106" s="5"/>
      <c r="M106" s="5"/>
      <c r="N106" s="5"/>
      <c r="O106" s="5">
        <v>2367.32</v>
      </c>
      <c r="P106" s="5"/>
      <c r="Q106" s="5">
        <v>63330.600000000006</v>
      </c>
      <c r="R106" s="5"/>
      <c r="S106" s="5">
        <v>14425.2</v>
      </c>
      <c r="T106" s="5">
        <f>C106*0.0756</f>
        <v>4357.350396000001</v>
      </c>
      <c r="U106" s="5">
        <v>763.73</v>
      </c>
      <c r="V106" s="14">
        <f t="shared" si="3"/>
        <v>82876.880396</v>
      </c>
      <c r="W106" s="4"/>
    </row>
    <row r="107" spans="1:23" ht="15">
      <c r="A107" s="2" t="s">
        <v>117</v>
      </c>
      <c r="B107" s="7" t="s">
        <v>275</v>
      </c>
      <c r="C107" s="6">
        <f t="shared" si="2"/>
        <v>82581.76000000001</v>
      </c>
      <c r="D107" s="5"/>
      <c r="E107" s="5"/>
      <c r="F107" s="5">
        <v>8256.79</v>
      </c>
      <c r="G107" s="5">
        <v>4128.3</v>
      </c>
      <c r="H107" s="5"/>
      <c r="I107" s="5"/>
      <c r="J107" s="5"/>
      <c r="K107" s="5"/>
      <c r="L107" s="5"/>
      <c r="M107" s="5"/>
      <c r="N107" s="5"/>
      <c r="O107" s="5">
        <v>2594.37</v>
      </c>
      <c r="P107" s="5"/>
      <c r="Q107" s="5">
        <v>97561.22</v>
      </c>
      <c r="R107" s="5"/>
      <c r="S107" s="5">
        <v>14425.2</v>
      </c>
      <c r="T107" s="5">
        <f>C107*0.0756</f>
        <v>6243.181056</v>
      </c>
      <c r="U107" s="5">
        <v>1103.04</v>
      </c>
      <c r="V107" s="14">
        <f t="shared" si="3"/>
        <v>119332.641056</v>
      </c>
      <c r="W107" s="4"/>
    </row>
    <row r="108" spans="1:23" ht="15">
      <c r="A108" s="2" t="s">
        <v>118</v>
      </c>
      <c r="B108" s="7" t="s">
        <v>276</v>
      </c>
      <c r="C108" s="6">
        <f t="shared" si="2"/>
        <v>33840.33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>
        <v>192.5</v>
      </c>
      <c r="O108" s="5">
        <v>113.45</v>
      </c>
      <c r="P108" s="5"/>
      <c r="Q108" s="5">
        <v>34146.28</v>
      </c>
      <c r="R108" s="5"/>
      <c r="S108" s="5">
        <v>7212.72</v>
      </c>
      <c r="T108" s="5">
        <f>C108*0.0756</f>
        <v>2558.3289480000003</v>
      </c>
      <c r="U108" s="5">
        <v>369.59</v>
      </c>
      <c r="V108" s="14">
        <f t="shared" si="3"/>
        <v>44286.918948</v>
      </c>
      <c r="W108" s="4"/>
    </row>
    <row r="109" spans="1:23" ht="15">
      <c r="A109" s="2" t="s">
        <v>119</v>
      </c>
      <c r="B109" s="7" t="s">
        <v>219</v>
      </c>
      <c r="C109" s="6">
        <f t="shared" si="2"/>
        <v>107679.38000000002</v>
      </c>
      <c r="D109" s="5">
        <v>6393.46</v>
      </c>
      <c r="E109" s="5">
        <v>6112.23</v>
      </c>
      <c r="F109" s="5">
        <v>7052.42</v>
      </c>
      <c r="G109" s="5"/>
      <c r="H109" s="5"/>
      <c r="I109" s="5"/>
      <c r="J109" s="5"/>
      <c r="K109" s="5">
        <v>1100</v>
      </c>
      <c r="L109" s="5"/>
      <c r="M109" s="5"/>
      <c r="N109" s="5"/>
      <c r="O109" s="5">
        <v>1219.48</v>
      </c>
      <c r="P109" s="5"/>
      <c r="Q109" s="5">
        <v>129556.97000000002</v>
      </c>
      <c r="R109" s="5"/>
      <c r="S109" s="5">
        <v>14425.2</v>
      </c>
      <c r="T109" s="5"/>
      <c r="U109" s="5"/>
      <c r="V109" s="14">
        <f t="shared" si="3"/>
        <v>143982.17</v>
      </c>
      <c r="W109" s="4"/>
    </row>
    <row r="110" spans="1:23" ht="15">
      <c r="A110" s="2" t="s">
        <v>120</v>
      </c>
      <c r="B110" s="7" t="s">
        <v>242</v>
      </c>
      <c r="C110" s="6">
        <f t="shared" si="2"/>
        <v>3900.42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>
        <v>3900.42</v>
      </c>
      <c r="R110" s="5"/>
      <c r="S110" s="5">
        <v>0</v>
      </c>
      <c r="T110" s="5"/>
      <c r="U110" s="5"/>
      <c r="V110" s="14">
        <f t="shared" si="3"/>
        <v>3900.42</v>
      </c>
      <c r="W110" s="4"/>
    </row>
    <row r="111" spans="1:23" ht="15">
      <c r="A111" s="2" t="s">
        <v>121</v>
      </c>
      <c r="B111" s="7" t="s">
        <v>264</v>
      </c>
      <c r="C111" s="6">
        <f t="shared" si="2"/>
        <v>66850.24999999999</v>
      </c>
      <c r="D111" s="5">
        <v>80.56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>
        <v>198.24</v>
      </c>
      <c r="P111" s="5"/>
      <c r="Q111" s="5">
        <v>67129.04999999999</v>
      </c>
      <c r="R111" s="5"/>
      <c r="S111" s="5">
        <v>11650.32</v>
      </c>
      <c r="T111" s="5">
        <f>C111*0.0756</f>
        <v>5053.878899999999</v>
      </c>
      <c r="U111" s="5"/>
      <c r="V111" s="14">
        <f t="shared" si="3"/>
        <v>83833.24889999999</v>
      </c>
      <c r="W111" s="4"/>
    </row>
    <row r="112" spans="1:23" ht="15">
      <c r="A112" s="2" t="s">
        <v>122</v>
      </c>
      <c r="B112" s="7" t="s">
        <v>277</v>
      </c>
      <c r="C112" s="6">
        <f t="shared" si="2"/>
        <v>82495.53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878.37</v>
      </c>
      <c r="P112" s="5"/>
      <c r="Q112" s="5">
        <v>83373.9</v>
      </c>
      <c r="R112" s="5"/>
      <c r="S112" s="5">
        <v>3480</v>
      </c>
      <c r="T112" s="5">
        <f>C112*0.0756</f>
        <v>6236.662068</v>
      </c>
      <c r="U112" s="5">
        <v>1099.89</v>
      </c>
      <c r="V112" s="14">
        <f t="shared" si="3"/>
        <v>94190.452068</v>
      </c>
      <c r="W112" s="4"/>
    </row>
    <row r="113" spans="1:23" ht="15">
      <c r="A113" s="2" t="s">
        <v>123</v>
      </c>
      <c r="B113" s="7" t="s">
        <v>276</v>
      </c>
      <c r="C113" s="6">
        <f t="shared" si="2"/>
        <v>19278.350000000002</v>
      </c>
      <c r="D113" s="5"/>
      <c r="E113" s="5"/>
      <c r="F113" s="5">
        <v>430.05</v>
      </c>
      <c r="G113" s="5"/>
      <c r="H113" s="5"/>
      <c r="I113" s="5">
        <v>769.73</v>
      </c>
      <c r="J113" s="5"/>
      <c r="K113" s="5"/>
      <c r="L113" s="5"/>
      <c r="M113" s="5"/>
      <c r="N113" s="5"/>
      <c r="O113" s="5">
        <v>4626.07</v>
      </c>
      <c r="P113" s="5"/>
      <c r="Q113" s="5">
        <v>25104.2</v>
      </c>
      <c r="R113" s="5"/>
      <c r="S113" s="5">
        <v>978.75</v>
      </c>
      <c r="T113" s="5">
        <f>C113*0.0756</f>
        <v>1457.4432600000002</v>
      </c>
      <c r="U113" s="5">
        <v>160.61</v>
      </c>
      <c r="V113" s="14">
        <f t="shared" si="3"/>
        <v>27701.00326</v>
      </c>
      <c r="W113" s="4"/>
    </row>
    <row r="114" spans="1:23" ht="15">
      <c r="A114" s="2" t="s">
        <v>124</v>
      </c>
      <c r="B114" s="7" t="s">
        <v>240</v>
      </c>
      <c r="C114" s="6">
        <f t="shared" si="2"/>
        <v>94290.58</v>
      </c>
      <c r="D114" s="5"/>
      <c r="E114" s="5"/>
      <c r="F114" s="5">
        <f>600.46+1123.11</f>
        <v>1723.57</v>
      </c>
      <c r="G114" s="5"/>
      <c r="H114" s="5">
        <v>2324.17</v>
      </c>
      <c r="I114" s="5"/>
      <c r="J114" s="5"/>
      <c r="K114" s="5"/>
      <c r="L114" s="5"/>
      <c r="M114" s="5"/>
      <c r="N114" s="5"/>
      <c r="O114" s="5">
        <v>2213.28</v>
      </c>
      <c r="P114" s="5"/>
      <c r="Q114" s="5">
        <v>100551.6</v>
      </c>
      <c r="R114" s="5"/>
      <c r="S114" s="5">
        <v>11650.32</v>
      </c>
      <c r="T114" s="5">
        <f>C114*0.0756</f>
        <v>7128.367848</v>
      </c>
      <c r="U114" s="5">
        <v>1242.08</v>
      </c>
      <c r="V114" s="14">
        <f t="shared" si="3"/>
        <v>120572.36784800001</v>
      </c>
      <c r="W114" s="4"/>
    </row>
    <row r="115" spans="1:23" ht="15">
      <c r="A115" s="2" t="s">
        <v>125</v>
      </c>
      <c r="B115" s="7" t="s">
        <v>242</v>
      </c>
      <c r="C115" s="6">
        <f t="shared" si="2"/>
        <v>3900.42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>
        <v>3900.42</v>
      </c>
      <c r="R115" s="5"/>
      <c r="S115" s="5">
        <v>6945.84</v>
      </c>
      <c r="T115" s="5"/>
      <c r="U115" s="5"/>
      <c r="V115" s="14">
        <f t="shared" si="3"/>
        <v>10846.26</v>
      </c>
      <c r="W115" s="4"/>
    </row>
    <row r="116" spans="1:23" ht="15">
      <c r="A116" s="2" t="s">
        <v>126</v>
      </c>
      <c r="B116" s="7" t="s">
        <v>278</v>
      </c>
      <c r="C116" s="6">
        <f t="shared" si="2"/>
        <v>110628.21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>
        <v>1228.8</v>
      </c>
      <c r="P116" s="5"/>
      <c r="Q116" s="5">
        <v>111857.01000000001</v>
      </c>
      <c r="R116" s="5"/>
      <c r="S116" s="5">
        <v>14425.2</v>
      </c>
      <c r="T116" s="5"/>
      <c r="U116" s="5">
        <v>5529.87</v>
      </c>
      <c r="V116" s="14">
        <f t="shared" si="3"/>
        <v>131812.08000000002</v>
      </c>
      <c r="W116" s="4"/>
    </row>
    <row r="117" spans="1:23" ht="15">
      <c r="A117" s="2" t="s">
        <v>127</v>
      </c>
      <c r="B117" s="7" t="s">
        <v>269</v>
      </c>
      <c r="C117" s="6">
        <f t="shared" si="2"/>
        <v>24992.079999999998</v>
      </c>
      <c r="D117" s="5">
        <v>156.96</v>
      </c>
      <c r="E117" s="5"/>
      <c r="F117" s="5"/>
      <c r="G117" s="5">
        <v>1249.52</v>
      </c>
      <c r="H117" s="5"/>
      <c r="I117" s="5"/>
      <c r="J117" s="5"/>
      <c r="K117" s="5"/>
      <c r="L117" s="5"/>
      <c r="M117" s="5"/>
      <c r="N117" s="5"/>
      <c r="O117" s="5">
        <v>1066.4</v>
      </c>
      <c r="P117" s="5"/>
      <c r="Q117" s="5">
        <v>27464.96</v>
      </c>
      <c r="R117" s="5"/>
      <c r="S117" s="5">
        <v>1740</v>
      </c>
      <c r="T117" s="5">
        <f>C117*0.0756</f>
        <v>1889.401248</v>
      </c>
      <c r="U117" s="5">
        <v>293.77</v>
      </c>
      <c r="V117" s="14">
        <f t="shared" si="3"/>
        <v>31388.131247999998</v>
      </c>
      <c r="W117" s="4"/>
    </row>
    <row r="118" spans="1:23" ht="15">
      <c r="A118" s="2" t="s">
        <v>128</v>
      </c>
      <c r="B118" s="7" t="s">
        <v>280</v>
      </c>
      <c r="C118" s="6">
        <f t="shared" si="2"/>
        <v>63821.1</v>
      </c>
      <c r="D118" s="5">
        <v>161.87</v>
      </c>
      <c r="E118" s="5"/>
      <c r="F118" s="5">
        <v>3190.14</v>
      </c>
      <c r="G118" s="5"/>
      <c r="H118" s="5"/>
      <c r="I118" s="5"/>
      <c r="J118" s="5"/>
      <c r="K118" s="5">
        <v>660</v>
      </c>
      <c r="L118" s="5"/>
      <c r="M118" s="5"/>
      <c r="N118" s="5"/>
      <c r="O118" s="5"/>
      <c r="P118" s="5"/>
      <c r="Q118" s="5">
        <v>67833.11</v>
      </c>
      <c r="R118" s="5"/>
      <c r="S118" s="5">
        <v>8580</v>
      </c>
      <c r="T118" s="5"/>
      <c r="U118" s="5"/>
      <c r="V118" s="14">
        <f t="shared" si="3"/>
        <v>76413.11</v>
      </c>
      <c r="W118" s="4"/>
    </row>
    <row r="119" spans="1:23" ht="15">
      <c r="A119" s="2" t="s">
        <v>129</v>
      </c>
      <c r="B119" s="7" t="s">
        <v>218</v>
      </c>
      <c r="C119" s="6">
        <f t="shared" si="2"/>
        <v>84967.22</v>
      </c>
      <c r="D119" s="5">
        <v>8732.12</v>
      </c>
      <c r="E119" s="5">
        <v>5519.15</v>
      </c>
      <c r="F119" s="5"/>
      <c r="G119" s="5"/>
      <c r="H119" s="5">
        <v>95.71</v>
      </c>
      <c r="I119" s="5"/>
      <c r="J119" s="5"/>
      <c r="K119" s="5">
        <v>660</v>
      </c>
      <c r="L119" s="5"/>
      <c r="M119" s="5"/>
      <c r="N119" s="5"/>
      <c r="O119" s="5"/>
      <c r="P119" s="5"/>
      <c r="Q119" s="5">
        <v>99974.2</v>
      </c>
      <c r="R119" s="5"/>
      <c r="S119" s="5">
        <v>8580</v>
      </c>
      <c r="T119" s="5"/>
      <c r="U119" s="5"/>
      <c r="V119" s="14">
        <f t="shared" si="3"/>
        <v>108554.2</v>
      </c>
      <c r="W119" s="4"/>
    </row>
    <row r="120" spans="1:23" ht="15">
      <c r="A120" s="2" t="s">
        <v>130</v>
      </c>
      <c r="B120" s="7" t="s">
        <v>218</v>
      </c>
      <c r="C120" s="6">
        <f t="shared" si="2"/>
        <v>84936.31999999999</v>
      </c>
      <c r="D120" s="5">
        <v>12048.38</v>
      </c>
      <c r="E120" s="5">
        <v>5519.15</v>
      </c>
      <c r="F120" s="5"/>
      <c r="G120" s="5">
        <v>4245.41</v>
      </c>
      <c r="H120" s="5">
        <v>706.74</v>
      </c>
      <c r="I120" s="5"/>
      <c r="J120" s="5"/>
      <c r="K120" s="5">
        <v>660</v>
      </c>
      <c r="L120" s="5"/>
      <c r="M120" s="5"/>
      <c r="N120" s="5"/>
      <c r="O120" s="5">
        <v>955.68</v>
      </c>
      <c r="P120" s="5"/>
      <c r="Q120" s="5">
        <v>109071.68</v>
      </c>
      <c r="R120" s="5"/>
      <c r="S120" s="5">
        <v>8580</v>
      </c>
      <c r="T120" s="5"/>
      <c r="U120" s="5"/>
      <c r="V120" s="14">
        <f t="shared" si="3"/>
        <v>117651.68</v>
      </c>
      <c r="W120" s="4"/>
    </row>
    <row r="121" spans="1:23" ht="15">
      <c r="A121" s="2" t="s">
        <v>131</v>
      </c>
      <c r="B121" s="7" t="s">
        <v>225</v>
      </c>
      <c r="C121" s="6">
        <f t="shared" si="2"/>
        <v>49359.53</v>
      </c>
      <c r="D121" s="5">
        <v>89.97</v>
      </c>
      <c r="E121" s="5"/>
      <c r="F121" s="5"/>
      <c r="G121" s="5">
        <v>2462.81</v>
      </c>
      <c r="H121" s="5"/>
      <c r="I121" s="5"/>
      <c r="J121" s="5"/>
      <c r="K121" s="5"/>
      <c r="L121" s="5"/>
      <c r="M121" s="5"/>
      <c r="N121" s="5">
        <v>175</v>
      </c>
      <c r="O121" s="5">
        <v>510.3</v>
      </c>
      <c r="P121" s="5"/>
      <c r="Q121" s="5">
        <v>52597.61</v>
      </c>
      <c r="R121" s="5"/>
      <c r="S121" s="5">
        <v>3480</v>
      </c>
      <c r="T121" s="5">
        <f>C121*0.0756</f>
        <v>3731.580468</v>
      </c>
      <c r="U121" s="5"/>
      <c r="V121" s="14">
        <f t="shared" si="3"/>
        <v>59809.190468</v>
      </c>
      <c r="W121" s="4"/>
    </row>
    <row r="122" spans="1:23" ht="15">
      <c r="A122" s="2" t="s">
        <v>132</v>
      </c>
      <c r="B122" s="7" t="s">
        <v>281</v>
      </c>
      <c r="C122" s="6">
        <f t="shared" si="2"/>
        <v>48640.56999999999</v>
      </c>
      <c r="D122" s="5">
        <v>4324.13</v>
      </c>
      <c r="E122" s="5"/>
      <c r="F122" s="5"/>
      <c r="G122" s="5">
        <v>2405.22</v>
      </c>
      <c r="H122" s="5"/>
      <c r="I122" s="5"/>
      <c r="J122" s="5"/>
      <c r="K122" s="5"/>
      <c r="L122" s="5"/>
      <c r="M122" s="5"/>
      <c r="N122" s="5"/>
      <c r="O122" s="5">
        <v>946.4</v>
      </c>
      <c r="P122" s="5"/>
      <c r="Q122" s="5">
        <v>56316.31999999999</v>
      </c>
      <c r="R122" s="5"/>
      <c r="S122" s="5">
        <v>9275.16</v>
      </c>
      <c r="T122" s="5">
        <f>C122*0.0756</f>
        <v>3677.2270919999996</v>
      </c>
      <c r="U122" s="5"/>
      <c r="V122" s="14">
        <f t="shared" si="3"/>
        <v>69268.707092</v>
      </c>
      <c r="W122" s="4"/>
    </row>
    <row r="123" spans="1:23" ht="15">
      <c r="A123" s="2" t="s">
        <v>133</v>
      </c>
      <c r="B123" s="7" t="s">
        <v>219</v>
      </c>
      <c r="C123" s="6">
        <f t="shared" si="2"/>
        <v>85293.6</v>
      </c>
      <c r="D123" s="5">
        <v>8691.81</v>
      </c>
      <c r="E123" s="5">
        <v>5354.91</v>
      </c>
      <c r="F123" s="5">
        <v>2621.17</v>
      </c>
      <c r="G123" s="5"/>
      <c r="H123" s="5"/>
      <c r="I123" s="5"/>
      <c r="J123" s="5"/>
      <c r="K123" s="5">
        <v>1100</v>
      </c>
      <c r="L123" s="5"/>
      <c r="M123" s="5"/>
      <c r="N123" s="5"/>
      <c r="O123" s="5">
        <v>1111.68</v>
      </c>
      <c r="P123" s="5"/>
      <c r="Q123" s="5">
        <v>104173.17</v>
      </c>
      <c r="R123" s="5"/>
      <c r="S123" s="5">
        <v>7320</v>
      </c>
      <c r="T123" s="5"/>
      <c r="U123" s="5"/>
      <c r="V123" s="14">
        <f t="shared" si="3"/>
        <v>111493.17</v>
      </c>
      <c r="W123" s="4"/>
    </row>
    <row r="124" spans="1:23" ht="15">
      <c r="A124" s="2" t="s">
        <v>134</v>
      </c>
      <c r="B124" s="7" t="s">
        <v>245</v>
      </c>
      <c r="C124" s="6">
        <f t="shared" si="2"/>
        <v>57636.909999999996</v>
      </c>
      <c r="D124" s="5">
        <v>1437.1</v>
      </c>
      <c r="E124" s="5"/>
      <c r="F124" s="5"/>
      <c r="G124" s="5"/>
      <c r="H124" s="5">
        <v>1430.15</v>
      </c>
      <c r="I124" s="5"/>
      <c r="J124" s="5"/>
      <c r="K124" s="5"/>
      <c r="L124" s="5"/>
      <c r="M124" s="5"/>
      <c r="N124" s="5">
        <v>175</v>
      </c>
      <c r="O124" s="5">
        <v>129.68</v>
      </c>
      <c r="P124" s="5"/>
      <c r="Q124" s="5">
        <v>60808.84</v>
      </c>
      <c r="R124" s="5"/>
      <c r="S124" s="5">
        <v>14425.2</v>
      </c>
      <c r="T124" s="5">
        <f>C124*0.0756</f>
        <v>4357.350396</v>
      </c>
      <c r="U124" s="5"/>
      <c r="V124" s="14">
        <f t="shared" si="3"/>
        <v>79591.39039599999</v>
      </c>
      <c r="W124" s="4"/>
    </row>
    <row r="125" spans="1:23" ht="15">
      <c r="A125" s="2" t="s">
        <v>135</v>
      </c>
      <c r="B125" s="7" t="s">
        <v>282</v>
      </c>
      <c r="C125" s="6">
        <f t="shared" si="2"/>
        <v>112069.05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>
        <v>614.4</v>
      </c>
      <c r="P125" s="5"/>
      <c r="Q125" s="5">
        <v>112683.45</v>
      </c>
      <c r="R125" s="5"/>
      <c r="S125" s="5">
        <v>7320</v>
      </c>
      <c r="T125" s="5"/>
      <c r="U125" s="5">
        <v>5601.87</v>
      </c>
      <c r="V125" s="14">
        <f t="shared" si="3"/>
        <v>125605.31999999999</v>
      </c>
      <c r="W125" s="4"/>
    </row>
    <row r="126" spans="1:23" ht="15">
      <c r="A126" s="2" t="s">
        <v>136</v>
      </c>
      <c r="B126" s="7" t="s">
        <v>283</v>
      </c>
      <c r="C126" s="6">
        <f t="shared" si="2"/>
        <v>83126.12</v>
      </c>
      <c r="D126" s="5">
        <v>2459.49</v>
      </c>
      <c r="E126" s="5"/>
      <c r="F126" s="5"/>
      <c r="G126" s="5">
        <v>4155.61</v>
      </c>
      <c r="H126" s="5"/>
      <c r="I126" s="5"/>
      <c r="J126" s="5"/>
      <c r="K126" s="5"/>
      <c r="L126" s="5"/>
      <c r="M126" s="5"/>
      <c r="N126" s="5">
        <v>122.5</v>
      </c>
      <c r="O126" s="5">
        <v>839.97</v>
      </c>
      <c r="P126" s="5"/>
      <c r="Q126" s="5">
        <v>90703.69</v>
      </c>
      <c r="R126" s="5"/>
      <c r="S126" s="5">
        <v>3000</v>
      </c>
      <c r="T126" s="5">
        <f>C126*0.0756</f>
        <v>6284.334672</v>
      </c>
      <c r="U126" s="5">
        <v>1113.43</v>
      </c>
      <c r="V126" s="14">
        <f t="shared" si="3"/>
        <v>101101.45467199999</v>
      </c>
      <c r="W126" s="4"/>
    </row>
    <row r="127" spans="1:23" ht="15">
      <c r="A127" s="2" t="s">
        <v>137</v>
      </c>
      <c r="B127" s="7" t="s">
        <v>284</v>
      </c>
      <c r="C127" s="6">
        <f t="shared" si="2"/>
        <v>39046.2</v>
      </c>
      <c r="D127" s="5"/>
      <c r="E127" s="5"/>
      <c r="F127" s="5"/>
      <c r="G127" s="5"/>
      <c r="H127" s="5"/>
      <c r="I127" s="5"/>
      <c r="J127" s="5">
        <v>350</v>
      </c>
      <c r="K127" s="5"/>
      <c r="L127" s="5"/>
      <c r="M127" s="5"/>
      <c r="N127" s="5"/>
      <c r="O127" s="5"/>
      <c r="P127" s="5"/>
      <c r="Q127" s="5">
        <v>39396.2</v>
      </c>
      <c r="R127" s="5"/>
      <c r="S127" s="5">
        <v>4854.3</v>
      </c>
      <c r="T127" s="5"/>
      <c r="U127" s="5">
        <v>1171.44</v>
      </c>
      <c r="V127" s="14">
        <f t="shared" si="3"/>
        <v>45421.94</v>
      </c>
      <c r="W127" s="4"/>
    </row>
    <row r="128" spans="1:23" ht="15">
      <c r="A128" s="2" t="s">
        <v>138</v>
      </c>
      <c r="B128" s="7" t="s">
        <v>269</v>
      </c>
      <c r="C128" s="6">
        <f t="shared" si="2"/>
        <v>21065.54</v>
      </c>
      <c r="D128" s="5">
        <v>466.56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>
        <v>1248.48</v>
      </c>
      <c r="P128" s="5"/>
      <c r="Q128" s="5">
        <v>22780.58</v>
      </c>
      <c r="R128" s="5"/>
      <c r="S128" s="5">
        <v>1740</v>
      </c>
      <c r="T128" s="5">
        <f>C128*0.0756</f>
        <v>1592.554824</v>
      </c>
      <c r="U128" s="5">
        <v>289.12</v>
      </c>
      <c r="V128" s="14">
        <f t="shared" si="3"/>
        <v>26402.254824</v>
      </c>
      <c r="W128" s="4"/>
    </row>
    <row r="129" spans="1:23" ht="15">
      <c r="A129" s="2" t="s">
        <v>139</v>
      </c>
      <c r="B129" s="7" t="s">
        <v>264</v>
      </c>
      <c r="C129" s="6">
        <f t="shared" si="2"/>
        <v>69494.76999999999</v>
      </c>
      <c r="D129" s="5"/>
      <c r="E129" s="5"/>
      <c r="F129" s="5"/>
      <c r="G129" s="5">
        <v>3470.41</v>
      </c>
      <c r="H129" s="5"/>
      <c r="I129" s="5"/>
      <c r="J129" s="5"/>
      <c r="K129" s="5"/>
      <c r="L129" s="5"/>
      <c r="M129" s="5"/>
      <c r="N129" s="5"/>
      <c r="O129" s="5"/>
      <c r="P129" s="5"/>
      <c r="Q129" s="5">
        <v>72965.18</v>
      </c>
      <c r="R129" s="5"/>
      <c r="S129" s="5">
        <v>6900</v>
      </c>
      <c r="T129" s="5">
        <f>C129*0.0756</f>
        <v>5253.804611999999</v>
      </c>
      <c r="U129" s="5">
        <v>926.91</v>
      </c>
      <c r="V129" s="14">
        <f t="shared" si="3"/>
        <v>86045.89461199999</v>
      </c>
      <c r="W129" s="4"/>
    </row>
    <row r="130" spans="1:23" ht="15">
      <c r="A130" s="2" t="s">
        <v>140</v>
      </c>
      <c r="B130" s="7" t="s">
        <v>269</v>
      </c>
      <c r="C130" s="6">
        <f t="shared" si="2"/>
        <v>23174.469999999998</v>
      </c>
      <c r="D130" s="5"/>
      <c r="E130" s="5"/>
      <c r="F130" s="5"/>
      <c r="G130" s="5">
        <v>1157.83</v>
      </c>
      <c r="H130" s="5"/>
      <c r="I130" s="5"/>
      <c r="J130" s="5"/>
      <c r="K130" s="5"/>
      <c r="L130" s="5"/>
      <c r="M130" s="5"/>
      <c r="N130" s="5"/>
      <c r="O130" s="5">
        <v>494.64</v>
      </c>
      <c r="P130" s="5"/>
      <c r="Q130" s="5">
        <v>24826.94</v>
      </c>
      <c r="R130" s="5"/>
      <c r="S130" s="5">
        <v>1740</v>
      </c>
      <c r="T130" s="5">
        <f>C130*0.0756</f>
        <v>1751.9899319999997</v>
      </c>
      <c r="U130" s="5">
        <v>283.28</v>
      </c>
      <c r="V130" s="14">
        <f t="shared" si="3"/>
        <v>28602.209931999998</v>
      </c>
      <c r="W130" s="4"/>
    </row>
    <row r="131" spans="1:23" ht="15">
      <c r="A131" s="2" t="s">
        <v>141</v>
      </c>
      <c r="B131" s="7" t="s">
        <v>221</v>
      </c>
      <c r="C131" s="6">
        <f t="shared" si="2"/>
        <v>51637.229999999996</v>
      </c>
      <c r="D131" s="5">
        <v>5958.03</v>
      </c>
      <c r="E131" s="5"/>
      <c r="F131" s="5"/>
      <c r="G131" s="5">
        <v>2559.93</v>
      </c>
      <c r="H131" s="5"/>
      <c r="I131" s="5"/>
      <c r="J131" s="5"/>
      <c r="K131" s="5"/>
      <c r="L131" s="5"/>
      <c r="M131" s="5"/>
      <c r="N131" s="5">
        <v>192.5</v>
      </c>
      <c r="O131" s="5">
        <v>1184.2</v>
      </c>
      <c r="P131" s="5"/>
      <c r="Q131" s="5">
        <v>61531.89</v>
      </c>
      <c r="R131" s="5"/>
      <c r="S131" s="5">
        <v>14425.2</v>
      </c>
      <c r="T131" s="5">
        <f>C131*0.0756</f>
        <v>3903.7745879999998</v>
      </c>
      <c r="U131" s="5">
        <v>685.75</v>
      </c>
      <c r="V131" s="14">
        <f t="shared" si="3"/>
        <v>80546.614588</v>
      </c>
      <c r="W131" s="4"/>
    </row>
    <row r="132" spans="1:23" ht="15">
      <c r="A132" s="2" t="s">
        <v>142</v>
      </c>
      <c r="B132" s="7" t="s">
        <v>285</v>
      </c>
      <c r="C132" s="6">
        <f t="shared" si="2"/>
        <v>54730.87</v>
      </c>
      <c r="D132" s="5">
        <v>2906.98</v>
      </c>
      <c r="E132" s="5">
        <v>3535.98</v>
      </c>
      <c r="F132" s="5"/>
      <c r="G132" s="5"/>
      <c r="H132" s="5"/>
      <c r="I132" s="5"/>
      <c r="J132" s="5"/>
      <c r="K132" s="5">
        <v>742.5</v>
      </c>
      <c r="L132" s="5"/>
      <c r="M132" s="5"/>
      <c r="N132" s="5"/>
      <c r="O132" s="5">
        <v>273.4</v>
      </c>
      <c r="P132" s="5"/>
      <c r="Q132" s="5">
        <v>62189.73</v>
      </c>
      <c r="R132" s="5"/>
      <c r="S132" s="5">
        <v>14688.24</v>
      </c>
      <c r="T132" s="5"/>
      <c r="U132" s="5"/>
      <c r="V132" s="14">
        <f t="shared" si="3"/>
        <v>76877.97</v>
      </c>
      <c r="W132" s="4"/>
    </row>
    <row r="133" spans="1:23" ht="15">
      <c r="A133" s="2" t="s">
        <v>143</v>
      </c>
      <c r="B133" s="7" t="s">
        <v>218</v>
      </c>
      <c r="C133" s="6">
        <f t="shared" si="2"/>
        <v>46149.079999999994</v>
      </c>
      <c r="D133" s="5">
        <v>1545.81</v>
      </c>
      <c r="E133" s="5">
        <v>3096.48</v>
      </c>
      <c r="F133" s="5"/>
      <c r="G133" s="5"/>
      <c r="H133" s="5">
        <v>11.89</v>
      </c>
      <c r="I133" s="5"/>
      <c r="J133" s="5"/>
      <c r="K133" s="5">
        <v>660</v>
      </c>
      <c r="L133" s="5"/>
      <c r="M133" s="5"/>
      <c r="N133" s="5"/>
      <c r="O133" s="5">
        <v>6069.08</v>
      </c>
      <c r="P133" s="5"/>
      <c r="Q133" s="5">
        <v>57532.34</v>
      </c>
      <c r="R133" s="5"/>
      <c r="S133" s="5">
        <v>5005</v>
      </c>
      <c r="T133" s="5"/>
      <c r="U133" s="5"/>
      <c r="V133" s="14">
        <f t="shared" si="3"/>
        <v>62537.34</v>
      </c>
      <c r="W133" s="4"/>
    </row>
    <row r="134" spans="1:23" ht="15">
      <c r="A134" s="2" t="s">
        <v>144</v>
      </c>
      <c r="B134" s="7" t="s">
        <v>280</v>
      </c>
      <c r="C134" s="6">
        <f t="shared" si="2"/>
        <v>63820.639999999985</v>
      </c>
      <c r="D134" s="5">
        <v>180.59</v>
      </c>
      <c r="E134" s="5"/>
      <c r="F134" s="5">
        <v>1595.07</v>
      </c>
      <c r="G134" s="5"/>
      <c r="H134" s="5"/>
      <c r="I134" s="5"/>
      <c r="J134" s="5"/>
      <c r="K134" s="5">
        <v>660</v>
      </c>
      <c r="L134" s="5"/>
      <c r="M134" s="5"/>
      <c r="N134" s="5"/>
      <c r="O134" s="5"/>
      <c r="P134" s="5"/>
      <c r="Q134" s="5">
        <v>66256.29999999999</v>
      </c>
      <c r="R134" s="5"/>
      <c r="S134" s="5">
        <v>14688.24</v>
      </c>
      <c r="T134" s="5"/>
      <c r="U134" s="5"/>
      <c r="V134" s="14">
        <f t="shared" si="3"/>
        <v>80944.54</v>
      </c>
      <c r="W134" s="4"/>
    </row>
    <row r="135" spans="1:23" ht="15">
      <c r="A135" s="2" t="s">
        <v>145</v>
      </c>
      <c r="B135" s="7" t="s">
        <v>286</v>
      </c>
      <c r="C135" s="6">
        <f aca="true" t="shared" si="5" ref="C135:C198">Q135-SUM(D135:P135)</f>
        <v>51534.89</v>
      </c>
      <c r="D135" s="5"/>
      <c r="E135" s="5">
        <v>3373.89</v>
      </c>
      <c r="F135" s="5"/>
      <c r="G135" s="5"/>
      <c r="H135" s="5"/>
      <c r="I135" s="5"/>
      <c r="J135" s="5"/>
      <c r="K135" s="5">
        <v>660</v>
      </c>
      <c r="L135" s="5"/>
      <c r="M135" s="5"/>
      <c r="N135" s="5">
        <v>210</v>
      </c>
      <c r="O135" s="5"/>
      <c r="P135" s="5"/>
      <c r="Q135" s="5">
        <v>55778.78</v>
      </c>
      <c r="R135" s="5"/>
      <c r="S135" s="5">
        <v>4290</v>
      </c>
      <c r="T135" s="5"/>
      <c r="U135" s="5"/>
      <c r="V135" s="14">
        <f aca="true" t="shared" si="6" ref="V135:V198">Q135+S135+T135+U135</f>
        <v>60068.78</v>
      </c>
      <c r="W135" s="4"/>
    </row>
    <row r="136" spans="1:23" ht="15">
      <c r="A136" s="2" t="s">
        <v>146</v>
      </c>
      <c r="B136" s="7" t="s">
        <v>287</v>
      </c>
      <c r="C136" s="6">
        <f t="shared" si="5"/>
        <v>40904.59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>
        <v>40904.59</v>
      </c>
      <c r="R136" s="5"/>
      <c r="S136" s="5">
        <v>5413.75</v>
      </c>
      <c r="T136" s="5">
        <f>C136*0.0756</f>
        <v>3092.3870039999997</v>
      </c>
      <c r="U136" s="5">
        <v>1743.1</v>
      </c>
      <c r="V136" s="14">
        <f t="shared" si="6"/>
        <v>51153.82700399999</v>
      </c>
      <c r="W136" s="4"/>
    </row>
    <row r="137" spans="1:23" ht="15">
      <c r="A137" s="2" t="s">
        <v>147</v>
      </c>
      <c r="B137" s="7" t="s">
        <v>263</v>
      </c>
      <c r="C137" s="6">
        <f t="shared" si="5"/>
        <v>69434.89</v>
      </c>
      <c r="D137" s="5">
        <v>144.22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>
        <v>4116.17</v>
      </c>
      <c r="P137" s="5"/>
      <c r="Q137" s="5">
        <v>73695.28</v>
      </c>
      <c r="R137" s="5"/>
      <c r="S137" s="5">
        <v>6900</v>
      </c>
      <c r="T137" s="5">
        <f>C137*0.0756</f>
        <v>5249.277684</v>
      </c>
      <c r="U137" s="5">
        <v>926.9</v>
      </c>
      <c r="V137" s="14">
        <f t="shared" si="6"/>
        <v>86771.457684</v>
      </c>
      <c r="W137" s="4"/>
    </row>
    <row r="138" spans="1:23" ht="15">
      <c r="A138" s="2" t="s">
        <v>148</v>
      </c>
      <c r="B138" s="7" t="s">
        <v>249</v>
      </c>
      <c r="C138" s="6">
        <f t="shared" si="5"/>
        <v>63322.669999999984</v>
      </c>
      <c r="D138" s="5">
        <v>646.32</v>
      </c>
      <c r="E138" s="5"/>
      <c r="F138" s="5"/>
      <c r="G138" s="5">
        <v>3144.32</v>
      </c>
      <c r="H138" s="5">
        <v>1572.12</v>
      </c>
      <c r="I138" s="5"/>
      <c r="J138" s="5"/>
      <c r="K138" s="5"/>
      <c r="L138" s="5"/>
      <c r="M138" s="5"/>
      <c r="N138" s="5"/>
      <c r="O138" s="5">
        <v>607.15</v>
      </c>
      <c r="P138" s="5"/>
      <c r="Q138" s="5">
        <v>69292.57999999999</v>
      </c>
      <c r="R138" s="5"/>
      <c r="S138" s="5">
        <v>11650.32</v>
      </c>
      <c r="T138" s="5">
        <f>C138*0.0756</f>
        <v>4787.1938519999985</v>
      </c>
      <c r="U138" s="5">
        <v>840.12</v>
      </c>
      <c r="V138" s="14">
        <f t="shared" si="6"/>
        <v>86570.21385199999</v>
      </c>
      <c r="W138" s="4"/>
    </row>
    <row r="139" spans="1:23" ht="15">
      <c r="A139" s="2" t="s">
        <v>149</v>
      </c>
      <c r="B139" s="7" t="s">
        <v>288</v>
      </c>
      <c r="C139" s="6">
        <f t="shared" si="5"/>
        <v>22373.95</v>
      </c>
      <c r="D139" s="5"/>
      <c r="E139" s="5"/>
      <c r="F139" s="5"/>
      <c r="G139" s="5">
        <v>699.93</v>
      </c>
      <c r="H139" s="5"/>
      <c r="I139" s="5"/>
      <c r="J139" s="5"/>
      <c r="K139" s="5"/>
      <c r="L139" s="5"/>
      <c r="M139" s="5"/>
      <c r="N139" s="5"/>
      <c r="O139" s="5">
        <v>5158.78</v>
      </c>
      <c r="P139" s="5"/>
      <c r="Q139" s="5">
        <v>28232.66</v>
      </c>
      <c r="R139" s="5"/>
      <c r="S139" s="5">
        <v>4368.87</v>
      </c>
      <c r="T139" s="5">
        <f>C139*0.0756</f>
        <v>1691.47062</v>
      </c>
      <c r="U139" s="5">
        <v>156.28</v>
      </c>
      <c r="V139" s="14">
        <f t="shared" si="6"/>
        <v>34449.28062</v>
      </c>
      <c r="W139" s="4"/>
    </row>
    <row r="140" spans="1:23" ht="15">
      <c r="A140" s="2" t="s">
        <v>150</v>
      </c>
      <c r="B140" s="7" t="s">
        <v>289</v>
      </c>
      <c r="C140" s="6">
        <f t="shared" si="5"/>
        <v>75124.12</v>
      </c>
      <c r="D140" s="5">
        <v>327.16</v>
      </c>
      <c r="E140" s="5"/>
      <c r="F140" s="5">
        <v>5206</v>
      </c>
      <c r="G140" s="5"/>
      <c r="H140" s="5">
        <v>1867.03</v>
      </c>
      <c r="I140" s="5"/>
      <c r="J140" s="5"/>
      <c r="K140" s="5"/>
      <c r="L140" s="5"/>
      <c r="M140" s="5"/>
      <c r="N140" s="5"/>
      <c r="O140" s="5">
        <v>476.14</v>
      </c>
      <c r="P140" s="5"/>
      <c r="Q140" s="5">
        <v>83000.45</v>
      </c>
      <c r="R140" s="5"/>
      <c r="S140" s="5">
        <v>12304.44</v>
      </c>
      <c r="T140" s="5">
        <f>C140*0.0756</f>
        <v>5679.3834719999995</v>
      </c>
      <c r="U140" s="5">
        <v>998.54</v>
      </c>
      <c r="V140" s="14">
        <f t="shared" si="6"/>
        <v>101982.813472</v>
      </c>
      <c r="W140" s="4"/>
    </row>
    <row r="141" spans="1:23" ht="15">
      <c r="A141" s="2" t="s">
        <v>151</v>
      </c>
      <c r="B141" s="7" t="s">
        <v>219</v>
      </c>
      <c r="C141" s="6">
        <f t="shared" si="5"/>
        <v>98494.64000000001</v>
      </c>
      <c r="D141" s="5">
        <v>8674.83</v>
      </c>
      <c r="E141" s="5">
        <v>6399.96</v>
      </c>
      <c r="F141" s="5">
        <v>7384.55</v>
      </c>
      <c r="G141" s="5"/>
      <c r="H141" s="5"/>
      <c r="I141" s="5">
        <v>4923.06</v>
      </c>
      <c r="J141" s="5"/>
      <c r="K141" s="5">
        <v>1100</v>
      </c>
      <c r="L141" s="5"/>
      <c r="M141" s="5"/>
      <c r="N141" s="5">
        <v>175</v>
      </c>
      <c r="O141" s="5">
        <v>0</v>
      </c>
      <c r="P141" s="5"/>
      <c r="Q141" s="5">
        <v>127152.04000000001</v>
      </c>
      <c r="R141" s="5"/>
      <c r="S141" s="5">
        <v>12304.44</v>
      </c>
      <c r="T141" s="5"/>
      <c r="U141" s="5"/>
      <c r="V141" s="14">
        <f t="shared" si="6"/>
        <v>139456.48</v>
      </c>
      <c r="W141" s="4"/>
    </row>
    <row r="142" spans="1:23" ht="15">
      <c r="A142" s="2" t="s">
        <v>152</v>
      </c>
      <c r="B142" s="7" t="s">
        <v>241</v>
      </c>
      <c r="C142" s="6">
        <f t="shared" si="5"/>
        <v>64174.200000000004</v>
      </c>
      <c r="D142" s="5"/>
      <c r="E142" s="5"/>
      <c r="F142" s="5">
        <v>3222.08</v>
      </c>
      <c r="G142" s="5"/>
      <c r="H142" s="5"/>
      <c r="I142" s="5"/>
      <c r="J142" s="5"/>
      <c r="K142" s="5"/>
      <c r="L142" s="5"/>
      <c r="M142" s="5"/>
      <c r="N142" s="5"/>
      <c r="O142" s="5">
        <v>1249.1</v>
      </c>
      <c r="P142" s="5"/>
      <c r="Q142" s="5">
        <v>68645.38</v>
      </c>
      <c r="R142" s="5"/>
      <c r="S142" s="5">
        <v>11650.32</v>
      </c>
      <c r="T142" s="5">
        <f>C142*0.0756</f>
        <v>4851.56952</v>
      </c>
      <c r="U142" s="5">
        <v>857.77</v>
      </c>
      <c r="V142" s="14">
        <f t="shared" si="6"/>
        <v>86005.03952000002</v>
      </c>
      <c r="W142" s="4"/>
    </row>
    <row r="143" spans="1:23" ht="15">
      <c r="A143" s="2" t="s">
        <v>153</v>
      </c>
      <c r="B143" s="7" t="s">
        <v>271</v>
      </c>
      <c r="C143" s="6">
        <f t="shared" si="5"/>
        <v>115337.19999999998</v>
      </c>
      <c r="D143" s="5">
        <v>6105.94</v>
      </c>
      <c r="E143" s="5">
        <v>6956.38</v>
      </c>
      <c r="F143" s="5">
        <v>8026.68</v>
      </c>
      <c r="G143" s="5"/>
      <c r="H143" s="5"/>
      <c r="I143" s="5">
        <v>5350.98</v>
      </c>
      <c r="J143" s="5"/>
      <c r="K143" s="5">
        <v>1100</v>
      </c>
      <c r="L143" s="5"/>
      <c r="M143" s="5"/>
      <c r="N143" s="5">
        <v>192.5</v>
      </c>
      <c r="O143" s="5">
        <v>3351.08</v>
      </c>
      <c r="P143" s="5">
        <v>750</v>
      </c>
      <c r="Q143" s="5">
        <v>147170.75999999998</v>
      </c>
      <c r="R143" s="5"/>
      <c r="S143" s="5">
        <v>6867.48</v>
      </c>
      <c r="T143" s="5"/>
      <c r="U143" s="5"/>
      <c r="V143" s="14">
        <f t="shared" si="6"/>
        <v>154038.24</v>
      </c>
      <c r="W143" s="4"/>
    </row>
    <row r="144" spans="1:23" ht="15">
      <c r="A144" s="2" t="s">
        <v>154</v>
      </c>
      <c r="B144" s="7" t="s">
        <v>238</v>
      </c>
      <c r="C144" s="6">
        <f t="shared" si="5"/>
        <v>114014.46999999999</v>
      </c>
      <c r="D144" s="5">
        <v>21740.06</v>
      </c>
      <c r="E144" s="5">
        <v>7408.47</v>
      </c>
      <c r="F144" s="5">
        <v>8548.3</v>
      </c>
      <c r="G144" s="5"/>
      <c r="H144" s="5"/>
      <c r="I144" s="5"/>
      <c r="J144" s="5"/>
      <c r="K144" s="5">
        <v>1150</v>
      </c>
      <c r="L144" s="5"/>
      <c r="M144" s="5"/>
      <c r="N144" s="5"/>
      <c r="O144" s="5">
        <v>3354.22</v>
      </c>
      <c r="P144" s="5"/>
      <c r="Q144" s="5">
        <v>156215.52</v>
      </c>
      <c r="R144" s="5"/>
      <c r="S144" s="5">
        <v>14425.2</v>
      </c>
      <c r="T144" s="5"/>
      <c r="U144" s="5"/>
      <c r="V144" s="14">
        <f t="shared" si="6"/>
        <v>170640.72</v>
      </c>
      <c r="W144" s="4"/>
    </row>
    <row r="145" spans="1:23" ht="15">
      <c r="A145" s="2" t="s">
        <v>155</v>
      </c>
      <c r="B145" s="7" t="s">
        <v>219</v>
      </c>
      <c r="C145" s="6">
        <f t="shared" si="5"/>
        <v>91754.63</v>
      </c>
      <c r="D145" s="5">
        <v>13952.09</v>
      </c>
      <c r="E145" s="5">
        <v>5892.15</v>
      </c>
      <c r="F145" s="5"/>
      <c r="G145" s="5"/>
      <c r="H145" s="5"/>
      <c r="I145" s="5">
        <v>4532.43</v>
      </c>
      <c r="J145" s="5"/>
      <c r="K145" s="5">
        <v>1150</v>
      </c>
      <c r="L145" s="5"/>
      <c r="M145" s="5"/>
      <c r="N145" s="5"/>
      <c r="O145" s="5">
        <v>2115.42</v>
      </c>
      <c r="P145" s="5"/>
      <c r="Q145" s="5">
        <v>119396.72</v>
      </c>
      <c r="R145" s="5"/>
      <c r="S145" s="5">
        <v>10294.27</v>
      </c>
      <c r="T145" s="5"/>
      <c r="U145" s="5"/>
      <c r="V145" s="14">
        <f t="shared" si="6"/>
        <v>129690.99</v>
      </c>
      <c r="W145" s="4"/>
    </row>
    <row r="146" spans="1:23" ht="15">
      <c r="A146" s="2" t="s">
        <v>156</v>
      </c>
      <c r="B146" s="7" t="s">
        <v>239</v>
      </c>
      <c r="C146" s="6">
        <f t="shared" si="5"/>
        <v>114635.13</v>
      </c>
      <c r="D146" s="5"/>
      <c r="E146" s="5"/>
      <c r="F146" s="5"/>
      <c r="G146" s="5"/>
      <c r="H146" s="5"/>
      <c r="I146" s="5"/>
      <c r="J146" s="5">
        <v>600</v>
      </c>
      <c r="K146" s="5"/>
      <c r="L146" s="5"/>
      <c r="M146" s="5"/>
      <c r="N146" s="5"/>
      <c r="O146" s="5">
        <v>442.42</v>
      </c>
      <c r="P146" s="5"/>
      <c r="Q146" s="5">
        <v>115677.55</v>
      </c>
      <c r="R146" s="5"/>
      <c r="S146" s="5">
        <v>14425.2</v>
      </c>
      <c r="T146" s="5"/>
      <c r="U146" s="5">
        <v>3439.1</v>
      </c>
      <c r="V146" s="14">
        <f t="shared" si="6"/>
        <v>133541.85</v>
      </c>
      <c r="W146" s="4"/>
    </row>
    <row r="147" spans="1:23" ht="15">
      <c r="A147" s="2" t="s">
        <v>157</v>
      </c>
      <c r="B147" s="7" t="s">
        <v>249</v>
      </c>
      <c r="C147" s="6">
        <f t="shared" si="5"/>
        <v>62879.090000000004</v>
      </c>
      <c r="D147" s="5">
        <v>8923.68</v>
      </c>
      <c r="E147" s="5"/>
      <c r="F147" s="5"/>
      <c r="G147" s="5"/>
      <c r="H147" s="5">
        <v>1561.04</v>
      </c>
      <c r="I147" s="5"/>
      <c r="J147" s="5"/>
      <c r="K147" s="5"/>
      <c r="L147" s="5"/>
      <c r="M147" s="5"/>
      <c r="N147" s="5">
        <v>192.5</v>
      </c>
      <c r="O147" s="5">
        <v>2405.6</v>
      </c>
      <c r="P147" s="5"/>
      <c r="Q147" s="5">
        <v>75961.91</v>
      </c>
      <c r="R147" s="5"/>
      <c r="S147" s="5">
        <v>14425.2</v>
      </c>
      <c r="T147" s="5">
        <f>C147*0.0756</f>
        <v>4753.6592040000005</v>
      </c>
      <c r="U147" s="5">
        <v>835.67</v>
      </c>
      <c r="V147" s="14">
        <f t="shared" si="6"/>
        <v>95976.439204</v>
      </c>
      <c r="W147" s="4"/>
    </row>
    <row r="148" spans="1:23" ht="15">
      <c r="A148" s="2" t="s">
        <v>158</v>
      </c>
      <c r="B148" s="7" t="s">
        <v>243</v>
      </c>
      <c r="C148" s="6">
        <f t="shared" si="5"/>
        <v>69846.04000000001</v>
      </c>
      <c r="D148" s="5">
        <v>54.08</v>
      </c>
      <c r="E148" s="5"/>
      <c r="F148" s="5">
        <v>5205.67</v>
      </c>
      <c r="G148" s="5">
        <v>3470.41</v>
      </c>
      <c r="H148" s="5"/>
      <c r="I148" s="5"/>
      <c r="J148" s="5"/>
      <c r="K148" s="5"/>
      <c r="L148" s="5"/>
      <c r="M148" s="5"/>
      <c r="N148" s="5"/>
      <c r="O148" s="5">
        <v>0</v>
      </c>
      <c r="P148" s="5"/>
      <c r="Q148" s="5">
        <v>78576.20000000001</v>
      </c>
      <c r="R148" s="5"/>
      <c r="S148" s="5">
        <v>11650.32</v>
      </c>
      <c r="T148" s="5">
        <f>C148*0.0756</f>
        <v>5280.360624000001</v>
      </c>
      <c r="U148" s="5">
        <v>926.92</v>
      </c>
      <c r="V148" s="14">
        <f t="shared" si="6"/>
        <v>96433.80062400001</v>
      </c>
      <c r="W148" s="4"/>
    </row>
    <row r="149" spans="1:23" ht="15">
      <c r="A149" s="2" t="s">
        <v>159</v>
      </c>
      <c r="B149" s="7" t="s">
        <v>271</v>
      </c>
      <c r="C149" s="6">
        <f t="shared" si="5"/>
        <v>114250.76000000001</v>
      </c>
      <c r="D149" s="5">
        <v>30128.56</v>
      </c>
      <c r="E149" s="5">
        <v>7408.47</v>
      </c>
      <c r="F149" s="5">
        <v>8548.3</v>
      </c>
      <c r="G149" s="5"/>
      <c r="H149" s="5"/>
      <c r="I149" s="5"/>
      <c r="J149" s="5"/>
      <c r="K149" s="5">
        <v>1100</v>
      </c>
      <c r="L149" s="5"/>
      <c r="M149" s="5"/>
      <c r="N149" s="5">
        <v>35</v>
      </c>
      <c r="O149" s="5">
        <v>3245.58</v>
      </c>
      <c r="P149" s="5">
        <v>750</v>
      </c>
      <c r="Q149" s="5">
        <v>165466.67</v>
      </c>
      <c r="R149" s="5"/>
      <c r="S149" s="5">
        <v>14009.68</v>
      </c>
      <c r="T149" s="5"/>
      <c r="U149" s="5"/>
      <c r="V149" s="14">
        <f t="shared" si="6"/>
        <v>179476.35</v>
      </c>
      <c r="W149" s="4"/>
    </row>
    <row r="150" spans="1:23" ht="15">
      <c r="A150" s="2" t="s">
        <v>160</v>
      </c>
      <c r="B150" s="7" t="s">
        <v>222</v>
      </c>
      <c r="C150" s="6">
        <f t="shared" si="5"/>
        <v>69849.82</v>
      </c>
      <c r="D150" s="5">
        <v>2857.85</v>
      </c>
      <c r="E150" s="5"/>
      <c r="F150" s="5">
        <v>1735.26</v>
      </c>
      <c r="G150" s="5"/>
      <c r="H150" s="5">
        <v>1735.26</v>
      </c>
      <c r="I150" s="5"/>
      <c r="J150" s="5"/>
      <c r="K150" s="5"/>
      <c r="L150" s="5"/>
      <c r="M150" s="5"/>
      <c r="N150" s="5"/>
      <c r="O150" s="5">
        <v>1131.47</v>
      </c>
      <c r="P150" s="5"/>
      <c r="Q150" s="5">
        <v>77309.66</v>
      </c>
      <c r="R150" s="5"/>
      <c r="S150" s="5">
        <v>12304.44</v>
      </c>
      <c r="T150" s="5">
        <f>C150*0.0756</f>
        <v>5280.646392000001</v>
      </c>
      <c r="U150" s="5">
        <v>926.91</v>
      </c>
      <c r="V150" s="14">
        <f t="shared" si="6"/>
        <v>95821.656392</v>
      </c>
      <c r="W150" s="4"/>
    </row>
    <row r="151" spans="1:23" ht="15">
      <c r="A151" s="2" t="s">
        <v>161</v>
      </c>
      <c r="B151" s="7" t="s">
        <v>219</v>
      </c>
      <c r="C151" s="6">
        <f t="shared" si="5"/>
        <v>98677.29</v>
      </c>
      <c r="D151" s="5">
        <v>12824.65</v>
      </c>
      <c r="E151" s="5">
        <v>6399.96</v>
      </c>
      <c r="F151" s="5"/>
      <c r="G151" s="5"/>
      <c r="H151" s="5"/>
      <c r="I151" s="5">
        <v>4923.06</v>
      </c>
      <c r="J151" s="5"/>
      <c r="K151" s="5">
        <v>1100</v>
      </c>
      <c r="L151" s="5"/>
      <c r="M151" s="5"/>
      <c r="N151" s="5"/>
      <c r="O151" s="5">
        <v>921.54</v>
      </c>
      <c r="P151" s="5"/>
      <c r="Q151" s="5">
        <v>124846.5</v>
      </c>
      <c r="R151" s="5"/>
      <c r="S151" s="5">
        <v>7320</v>
      </c>
      <c r="T151" s="5"/>
      <c r="U151" s="5"/>
      <c r="V151" s="14">
        <f t="shared" si="6"/>
        <v>132166.5</v>
      </c>
      <c r="W151" s="4"/>
    </row>
    <row r="152" spans="1:23" ht="15">
      <c r="A152" s="2" t="s">
        <v>162</v>
      </c>
      <c r="B152" s="7" t="s">
        <v>290</v>
      </c>
      <c r="C152" s="6">
        <f t="shared" si="5"/>
        <v>48352.81</v>
      </c>
      <c r="D152" s="5">
        <v>129.6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>
        <v>1047.45</v>
      </c>
      <c r="P152" s="5"/>
      <c r="Q152" s="5">
        <v>49529.86</v>
      </c>
      <c r="R152" s="5"/>
      <c r="S152" s="5">
        <v>4025</v>
      </c>
      <c r="T152" s="5">
        <f>C152*0.0756</f>
        <v>3655.472436</v>
      </c>
      <c r="U152" s="5"/>
      <c r="V152" s="14">
        <f t="shared" si="6"/>
        <v>57210.332436</v>
      </c>
      <c r="W152" s="4"/>
    </row>
    <row r="153" spans="1:23" ht="15">
      <c r="A153" s="2" t="s">
        <v>163</v>
      </c>
      <c r="B153" s="7" t="s">
        <v>291</v>
      </c>
      <c r="C153" s="6">
        <f t="shared" si="5"/>
        <v>59402.03999999999</v>
      </c>
      <c r="D153" s="5">
        <v>725.34</v>
      </c>
      <c r="E153" s="5"/>
      <c r="F153" s="5"/>
      <c r="G153" s="5">
        <v>2967.7</v>
      </c>
      <c r="H153" s="5"/>
      <c r="I153" s="5"/>
      <c r="J153" s="5"/>
      <c r="K153" s="5">
        <v>810</v>
      </c>
      <c r="L153" s="5"/>
      <c r="M153" s="5"/>
      <c r="N153" s="5"/>
      <c r="O153" s="5">
        <v>2326.38</v>
      </c>
      <c r="P153" s="5"/>
      <c r="Q153" s="5">
        <v>66231.45999999999</v>
      </c>
      <c r="R153" s="5"/>
      <c r="S153" s="5">
        <v>11807.52</v>
      </c>
      <c r="T153" s="5"/>
      <c r="U153" s="5"/>
      <c r="V153" s="14">
        <f t="shared" si="6"/>
        <v>78038.98</v>
      </c>
      <c r="W153" s="4"/>
    </row>
    <row r="154" spans="1:23" ht="15">
      <c r="A154" s="2" t="s">
        <v>164</v>
      </c>
      <c r="B154" s="7" t="s">
        <v>292</v>
      </c>
      <c r="C154" s="6">
        <f t="shared" si="5"/>
        <v>87105.59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>
        <v>192.5</v>
      </c>
      <c r="O154" s="5">
        <v>969.84</v>
      </c>
      <c r="P154" s="5"/>
      <c r="Q154" s="5">
        <v>88267.93</v>
      </c>
      <c r="R154" s="5"/>
      <c r="S154" s="5">
        <v>7320</v>
      </c>
      <c r="T154" s="5"/>
      <c r="U154" s="5">
        <v>2604.31</v>
      </c>
      <c r="V154" s="14">
        <f t="shared" si="6"/>
        <v>98192.23999999999</v>
      </c>
      <c r="W154" s="4"/>
    </row>
    <row r="155" spans="1:23" ht="15">
      <c r="A155" s="2" t="s">
        <v>165</v>
      </c>
      <c r="B155" s="7" t="s">
        <v>293</v>
      </c>
      <c r="C155" s="6">
        <f t="shared" si="5"/>
        <v>168355.53</v>
      </c>
      <c r="D155" s="5"/>
      <c r="E155" s="5"/>
      <c r="F155" s="5"/>
      <c r="G155" s="5"/>
      <c r="H155" s="5"/>
      <c r="I155" s="5"/>
      <c r="J155" s="5">
        <v>600</v>
      </c>
      <c r="K155" s="5"/>
      <c r="L155" s="5">
        <v>2803.95</v>
      </c>
      <c r="M155" s="5"/>
      <c r="N155" s="5"/>
      <c r="O155" s="5"/>
      <c r="P155" s="5"/>
      <c r="Q155" s="5">
        <v>171759.48</v>
      </c>
      <c r="R155" s="5"/>
      <c r="S155" s="5">
        <v>7320</v>
      </c>
      <c r="T155" s="5"/>
      <c r="U155" s="5">
        <v>6484.9</v>
      </c>
      <c r="V155" s="14">
        <f t="shared" si="6"/>
        <v>185564.38</v>
      </c>
      <c r="W155" s="4"/>
    </row>
    <row r="156" spans="1:23" ht="15">
      <c r="A156" s="2" t="s">
        <v>166</v>
      </c>
      <c r="B156" s="7" t="s">
        <v>294</v>
      </c>
      <c r="C156" s="6">
        <f t="shared" si="5"/>
        <v>11235.330000000002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>
        <v>12661.21</v>
      </c>
      <c r="P156" s="5"/>
      <c r="Q156" s="5">
        <v>23896.54</v>
      </c>
      <c r="R156" s="5"/>
      <c r="S156" s="5">
        <v>915</v>
      </c>
      <c r="T156" s="5">
        <f>C156*0.0756</f>
        <v>849.3909480000001</v>
      </c>
      <c r="U156" s="5">
        <v>612.14</v>
      </c>
      <c r="V156" s="14">
        <f t="shared" si="6"/>
        <v>26273.070948</v>
      </c>
      <c r="W156" s="4"/>
    </row>
    <row r="157" spans="1:23" ht="15">
      <c r="A157" s="2" t="s">
        <v>167</v>
      </c>
      <c r="B157" s="7" t="s">
        <v>219</v>
      </c>
      <c r="C157" s="6">
        <f t="shared" si="5"/>
        <v>89301.21</v>
      </c>
      <c r="D157" s="5">
        <v>11310.1</v>
      </c>
      <c r="E157" s="5">
        <v>5215.5</v>
      </c>
      <c r="F157" s="5"/>
      <c r="G157" s="5"/>
      <c r="H157" s="5"/>
      <c r="I157" s="5"/>
      <c r="J157" s="5"/>
      <c r="K157" s="5">
        <v>1100</v>
      </c>
      <c r="L157" s="5"/>
      <c r="M157" s="5"/>
      <c r="N157" s="5"/>
      <c r="O157" s="5">
        <v>401.85</v>
      </c>
      <c r="P157" s="5"/>
      <c r="Q157" s="5">
        <v>107328.66</v>
      </c>
      <c r="R157" s="5"/>
      <c r="S157" s="5">
        <v>9901.12</v>
      </c>
      <c r="T157" s="5"/>
      <c r="U157" s="5"/>
      <c r="V157" s="14">
        <f t="shared" si="6"/>
        <v>117229.78</v>
      </c>
      <c r="W157" s="4"/>
    </row>
    <row r="158" spans="1:23" ht="15">
      <c r="A158" s="2" t="s">
        <v>168</v>
      </c>
      <c r="B158" s="7" t="s">
        <v>219</v>
      </c>
      <c r="C158" s="6">
        <f t="shared" si="5"/>
        <v>89448.52</v>
      </c>
      <c r="D158" s="5">
        <v>19605.75</v>
      </c>
      <c r="E158" s="5">
        <v>5602.25</v>
      </c>
      <c r="F158" s="5">
        <v>0</v>
      </c>
      <c r="G158" s="5"/>
      <c r="H158" s="5"/>
      <c r="I158" s="5"/>
      <c r="J158" s="5"/>
      <c r="K158" s="5">
        <v>1150</v>
      </c>
      <c r="L158" s="5"/>
      <c r="M158" s="5"/>
      <c r="N158" s="5"/>
      <c r="O158" s="5">
        <v>1667.56</v>
      </c>
      <c r="P158" s="5"/>
      <c r="Q158" s="5">
        <v>117474.08</v>
      </c>
      <c r="R158" s="5"/>
      <c r="S158" s="5">
        <v>7320</v>
      </c>
      <c r="T158" s="5"/>
      <c r="U158" s="5"/>
      <c r="V158" s="14">
        <f t="shared" si="6"/>
        <v>124794.08</v>
      </c>
      <c r="W158" s="4"/>
    </row>
    <row r="159" spans="1:23" ht="15">
      <c r="A159" s="2" t="s">
        <v>169</v>
      </c>
      <c r="B159" s="7" t="s">
        <v>238</v>
      </c>
      <c r="C159" s="6">
        <f t="shared" si="5"/>
        <v>106009.44</v>
      </c>
      <c r="D159" s="5">
        <v>18092.83</v>
      </c>
      <c r="E159" s="5">
        <v>6888.3</v>
      </c>
      <c r="F159" s="5">
        <v>7947.89</v>
      </c>
      <c r="G159" s="5">
        <v>5298.63</v>
      </c>
      <c r="H159" s="5">
        <v>117.82</v>
      </c>
      <c r="I159" s="5"/>
      <c r="J159" s="5"/>
      <c r="K159" s="5">
        <v>1150</v>
      </c>
      <c r="L159" s="5"/>
      <c r="M159" s="5"/>
      <c r="N159" s="5"/>
      <c r="O159" s="5">
        <v>1124.99</v>
      </c>
      <c r="P159" s="5"/>
      <c r="Q159" s="5">
        <v>146629.9</v>
      </c>
      <c r="R159" s="5"/>
      <c r="S159" s="5">
        <v>11681.16</v>
      </c>
      <c r="T159" s="5"/>
      <c r="U159" s="5"/>
      <c r="V159" s="14">
        <f t="shared" si="6"/>
        <v>158311.06</v>
      </c>
      <c r="W159" s="4"/>
    </row>
    <row r="160" spans="1:23" ht="15">
      <c r="A160" s="2" t="s">
        <v>170</v>
      </c>
      <c r="B160" s="7" t="s">
        <v>295</v>
      </c>
      <c r="C160" s="6">
        <f t="shared" si="5"/>
        <v>71265.54</v>
      </c>
      <c r="D160" s="5">
        <v>156.75</v>
      </c>
      <c r="E160" s="5"/>
      <c r="F160" s="5">
        <v>3558.5</v>
      </c>
      <c r="G160" s="5"/>
      <c r="H160" s="5"/>
      <c r="I160" s="5"/>
      <c r="J160" s="5"/>
      <c r="K160" s="5"/>
      <c r="L160" s="5"/>
      <c r="M160" s="5"/>
      <c r="N160" s="5">
        <v>105</v>
      </c>
      <c r="O160" s="5">
        <v>119.82</v>
      </c>
      <c r="P160" s="5"/>
      <c r="Q160" s="5">
        <v>75205.61</v>
      </c>
      <c r="R160" s="5"/>
      <c r="S160" s="5">
        <v>6900</v>
      </c>
      <c r="T160" s="5">
        <f>C160*0.0756</f>
        <v>5387.674824</v>
      </c>
      <c r="U160" s="5">
        <v>950.64</v>
      </c>
      <c r="V160" s="14">
        <f t="shared" si="6"/>
        <v>88443.924824</v>
      </c>
      <c r="W160" s="4"/>
    </row>
    <row r="161" spans="1:23" ht="15">
      <c r="A161" s="2" t="s">
        <v>171</v>
      </c>
      <c r="B161" s="7" t="s">
        <v>219</v>
      </c>
      <c r="C161" s="6">
        <f t="shared" si="5"/>
        <v>98717.92999999998</v>
      </c>
      <c r="D161" s="5">
        <v>13261.24</v>
      </c>
      <c r="E161" s="5">
        <v>6339.89</v>
      </c>
      <c r="F161" s="5">
        <v>7315.22</v>
      </c>
      <c r="G161" s="5">
        <v>4876.84</v>
      </c>
      <c r="H161" s="5">
        <v>12.54</v>
      </c>
      <c r="I161" s="5">
        <v>4876.84</v>
      </c>
      <c r="J161" s="5"/>
      <c r="K161" s="5">
        <v>1150</v>
      </c>
      <c r="L161" s="5"/>
      <c r="M161" s="5"/>
      <c r="N161" s="5"/>
      <c r="O161" s="5">
        <v>3668.08</v>
      </c>
      <c r="P161" s="5"/>
      <c r="Q161" s="5">
        <v>140218.58</v>
      </c>
      <c r="R161" s="5"/>
      <c r="S161" s="5">
        <v>14425.2</v>
      </c>
      <c r="T161" s="5"/>
      <c r="U161" s="5"/>
      <c r="V161" s="14">
        <f t="shared" si="6"/>
        <v>154643.78</v>
      </c>
      <c r="W161" s="4"/>
    </row>
    <row r="162" spans="1:23" ht="15">
      <c r="A162" s="2" t="s">
        <v>172</v>
      </c>
      <c r="B162" s="7" t="s">
        <v>296</v>
      </c>
      <c r="C162" s="6">
        <f t="shared" si="5"/>
        <v>70350.77</v>
      </c>
      <c r="D162" s="5">
        <v>1197.4</v>
      </c>
      <c r="E162" s="5"/>
      <c r="F162" s="5">
        <v>1757.95</v>
      </c>
      <c r="G162" s="5"/>
      <c r="H162" s="5"/>
      <c r="I162" s="5"/>
      <c r="J162" s="5"/>
      <c r="K162" s="5">
        <v>660</v>
      </c>
      <c r="L162" s="5"/>
      <c r="M162" s="5"/>
      <c r="N162" s="5"/>
      <c r="O162" s="5">
        <v>671.7</v>
      </c>
      <c r="P162" s="5"/>
      <c r="Q162" s="5">
        <v>74637.82</v>
      </c>
      <c r="R162" s="5"/>
      <c r="S162" s="5">
        <v>8580</v>
      </c>
      <c r="T162" s="5"/>
      <c r="U162" s="5"/>
      <c r="V162" s="14">
        <f t="shared" si="6"/>
        <v>83217.82</v>
      </c>
      <c r="W162" s="4"/>
    </row>
    <row r="163" spans="1:23" ht="15">
      <c r="A163" s="2" t="s">
        <v>173</v>
      </c>
      <c r="B163" s="7" t="s">
        <v>297</v>
      </c>
      <c r="C163" s="6">
        <f t="shared" si="5"/>
        <v>128246.35999999999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>
        <v>210</v>
      </c>
      <c r="O163" s="5">
        <v>9557.9</v>
      </c>
      <c r="P163" s="5"/>
      <c r="Q163" s="5">
        <v>138014.25999999998</v>
      </c>
      <c r="R163" s="5"/>
      <c r="S163" s="5">
        <v>11650.32</v>
      </c>
      <c r="T163" s="5"/>
      <c r="U163" s="5">
        <v>6411.42</v>
      </c>
      <c r="V163" s="14">
        <f t="shared" si="6"/>
        <v>156076</v>
      </c>
      <c r="W163" s="4"/>
    </row>
    <row r="164" spans="1:23" ht="15">
      <c r="A164" s="2" t="s">
        <v>174</v>
      </c>
      <c r="B164" s="7" t="s">
        <v>219</v>
      </c>
      <c r="C164" s="6">
        <f t="shared" si="5"/>
        <v>98493.90999999997</v>
      </c>
      <c r="D164" s="5">
        <v>20633.82</v>
      </c>
      <c r="E164" s="5">
        <v>6399.96</v>
      </c>
      <c r="F164" s="5">
        <v>4923.06</v>
      </c>
      <c r="G164" s="5"/>
      <c r="H164" s="5"/>
      <c r="I164" s="5">
        <v>4923.06</v>
      </c>
      <c r="J164" s="5"/>
      <c r="K164" s="5">
        <v>1100</v>
      </c>
      <c r="L164" s="5"/>
      <c r="M164" s="5"/>
      <c r="N164" s="5"/>
      <c r="O164" s="5">
        <v>2771.33</v>
      </c>
      <c r="P164" s="5"/>
      <c r="Q164" s="5">
        <v>139245.13999999998</v>
      </c>
      <c r="R164" s="5"/>
      <c r="S164" s="5">
        <v>13801.92</v>
      </c>
      <c r="T164" s="5"/>
      <c r="U164" s="5"/>
      <c r="V164" s="14">
        <f t="shared" si="6"/>
        <v>153047.06</v>
      </c>
      <c r="W164" s="4"/>
    </row>
    <row r="165" spans="1:23" ht="15">
      <c r="A165" s="2" t="s">
        <v>175</v>
      </c>
      <c r="B165" s="7" t="s">
        <v>252</v>
      </c>
      <c r="C165" s="6">
        <f t="shared" si="5"/>
        <v>164751.36000000002</v>
      </c>
      <c r="D165" s="5"/>
      <c r="E165" s="5"/>
      <c r="F165" s="5"/>
      <c r="G165" s="5"/>
      <c r="H165" s="5"/>
      <c r="I165" s="5"/>
      <c r="J165" s="5">
        <v>350</v>
      </c>
      <c r="K165" s="5"/>
      <c r="L165" s="5">
        <v>1142.35</v>
      </c>
      <c r="M165" s="5"/>
      <c r="N165" s="5"/>
      <c r="O165" s="5">
        <v>647.68</v>
      </c>
      <c r="P165" s="5"/>
      <c r="Q165" s="5">
        <v>166891.39</v>
      </c>
      <c r="R165" s="5"/>
      <c r="S165" s="5">
        <v>3889.74</v>
      </c>
      <c r="T165" s="5"/>
      <c r="U165" s="5">
        <v>2057.66</v>
      </c>
      <c r="V165" s="14">
        <f t="shared" si="6"/>
        <v>172838.79</v>
      </c>
      <c r="W165" s="4"/>
    </row>
    <row r="166" spans="1:23" ht="15">
      <c r="A166" s="2" t="s">
        <v>176</v>
      </c>
      <c r="B166" s="7" t="s">
        <v>239</v>
      </c>
      <c r="C166" s="6">
        <f t="shared" si="5"/>
        <v>128229.20999999999</v>
      </c>
      <c r="D166" s="5"/>
      <c r="E166" s="5"/>
      <c r="F166" s="5"/>
      <c r="G166" s="5"/>
      <c r="H166" s="5"/>
      <c r="I166" s="5"/>
      <c r="J166" s="5">
        <v>600</v>
      </c>
      <c r="K166" s="5"/>
      <c r="L166" s="5"/>
      <c r="M166" s="5"/>
      <c r="N166" s="5"/>
      <c r="O166" s="5">
        <v>6055.38</v>
      </c>
      <c r="P166" s="5"/>
      <c r="Q166" s="5">
        <v>134884.59</v>
      </c>
      <c r="R166" s="5"/>
      <c r="S166" s="5">
        <v>7320</v>
      </c>
      <c r="T166" s="5"/>
      <c r="U166" s="5">
        <v>4321.86</v>
      </c>
      <c r="V166" s="14">
        <f t="shared" si="6"/>
        <v>146526.44999999998</v>
      </c>
      <c r="W166" s="4"/>
    </row>
    <row r="167" spans="1:23" ht="15">
      <c r="A167" s="2" t="s">
        <v>177</v>
      </c>
      <c r="B167" s="7" t="s">
        <v>248</v>
      </c>
      <c r="C167" s="6">
        <f t="shared" si="5"/>
        <v>57224.13999999999</v>
      </c>
      <c r="D167" s="5">
        <v>22.47</v>
      </c>
      <c r="E167" s="5"/>
      <c r="F167" s="5">
        <v>4290.26</v>
      </c>
      <c r="G167" s="5">
        <v>2860.11</v>
      </c>
      <c r="H167" s="5"/>
      <c r="I167" s="5"/>
      <c r="J167" s="5"/>
      <c r="K167" s="5"/>
      <c r="L167" s="5"/>
      <c r="M167" s="5"/>
      <c r="N167" s="5">
        <v>192.5</v>
      </c>
      <c r="O167" s="5">
        <v>372.7</v>
      </c>
      <c r="P167" s="5"/>
      <c r="Q167" s="5">
        <v>64962.17999999999</v>
      </c>
      <c r="R167" s="5"/>
      <c r="S167" s="5">
        <v>3480</v>
      </c>
      <c r="T167" s="5">
        <f>C167*0.0756</f>
        <v>4326.144984</v>
      </c>
      <c r="U167" s="5">
        <v>763.75</v>
      </c>
      <c r="V167" s="14">
        <f t="shared" si="6"/>
        <v>73532.07498399999</v>
      </c>
      <c r="W167" s="4"/>
    </row>
    <row r="168" spans="1:23" ht="15">
      <c r="A168" s="2" t="s">
        <v>178</v>
      </c>
      <c r="B168" s="7" t="s">
        <v>259</v>
      </c>
      <c r="C168" s="6">
        <f t="shared" si="5"/>
        <v>64682.3</v>
      </c>
      <c r="D168" s="5">
        <v>1115.11</v>
      </c>
      <c r="E168" s="5"/>
      <c r="F168" s="5"/>
      <c r="G168" s="5"/>
      <c r="H168" s="5"/>
      <c r="I168" s="5"/>
      <c r="J168" s="5"/>
      <c r="K168" s="5"/>
      <c r="L168" s="5"/>
      <c r="M168" s="5"/>
      <c r="N168" s="5">
        <v>122.5</v>
      </c>
      <c r="O168" s="5">
        <v>233.59</v>
      </c>
      <c r="P168" s="5"/>
      <c r="Q168" s="5">
        <v>66153.5</v>
      </c>
      <c r="R168" s="5"/>
      <c r="S168" s="5">
        <v>6900</v>
      </c>
      <c r="T168" s="5">
        <f>C168*0.0756</f>
        <v>4889.98188</v>
      </c>
      <c r="U168" s="5">
        <v>863.81</v>
      </c>
      <c r="V168" s="14">
        <f t="shared" si="6"/>
        <v>78807.29188</v>
      </c>
      <c r="W168" s="4"/>
    </row>
    <row r="169" spans="1:23" ht="15">
      <c r="A169" s="2" t="s">
        <v>179</v>
      </c>
      <c r="B169" s="7" t="s">
        <v>232</v>
      </c>
      <c r="C169" s="6">
        <f t="shared" si="5"/>
        <v>59499.530000000006</v>
      </c>
      <c r="D169" s="5">
        <v>126.52</v>
      </c>
      <c r="E169" s="5"/>
      <c r="F169" s="5">
        <v>2230.44</v>
      </c>
      <c r="G169" s="5">
        <f>2973.94+2973.94</f>
        <v>5947.88</v>
      </c>
      <c r="H169" s="5"/>
      <c r="I169" s="5"/>
      <c r="J169" s="5"/>
      <c r="K169" s="5"/>
      <c r="L169" s="5"/>
      <c r="M169" s="5"/>
      <c r="N169" s="5"/>
      <c r="O169" s="5">
        <v>2455.45</v>
      </c>
      <c r="P169" s="5"/>
      <c r="Q169" s="5">
        <v>70259.82</v>
      </c>
      <c r="R169" s="5"/>
      <c r="S169" s="5">
        <v>3480</v>
      </c>
      <c r="T169" s="5">
        <f>C169*0.0756</f>
        <v>4498.164468000001</v>
      </c>
      <c r="U169" s="5">
        <v>794.96</v>
      </c>
      <c r="V169" s="14">
        <f t="shared" si="6"/>
        <v>79032.94446800002</v>
      </c>
      <c r="W169" s="4"/>
    </row>
    <row r="170" spans="1:23" ht="15">
      <c r="A170" s="2" t="s">
        <v>180</v>
      </c>
      <c r="B170" s="7" t="s">
        <v>218</v>
      </c>
      <c r="C170" s="6">
        <f t="shared" si="5"/>
        <v>85056.38</v>
      </c>
      <c r="D170" s="5">
        <v>13976.78</v>
      </c>
      <c r="E170" s="5">
        <v>5519.15</v>
      </c>
      <c r="F170" s="5">
        <v>4245.41</v>
      </c>
      <c r="G170" s="5"/>
      <c r="H170" s="5">
        <v>2.22</v>
      </c>
      <c r="I170" s="5"/>
      <c r="J170" s="5"/>
      <c r="K170" s="5">
        <v>660</v>
      </c>
      <c r="L170" s="5"/>
      <c r="M170" s="5"/>
      <c r="N170" s="5"/>
      <c r="O170" s="5">
        <v>930.78</v>
      </c>
      <c r="P170" s="5"/>
      <c r="Q170" s="5">
        <v>110390.72</v>
      </c>
      <c r="R170" s="5"/>
      <c r="S170" s="5">
        <v>8580</v>
      </c>
      <c r="T170" s="5"/>
      <c r="U170" s="5"/>
      <c r="V170" s="14">
        <f t="shared" si="6"/>
        <v>118970.72</v>
      </c>
      <c r="W170" s="4"/>
    </row>
    <row r="171" spans="1:23" ht="15">
      <c r="A171" s="2" t="s">
        <v>181</v>
      </c>
      <c r="B171" s="7" t="s">
        <v>271</v>
      </c>
      <c r="C171" s="6">
        <f t="shared" si="5"/>
        <v>114331.36000000002</v>
      </c>
      <c r="D171" s="5">
        <v>13435.68</v>
      </c>
      <c r="E171" s="5">
        <v>7408.47</v>
      </c>
      <c r="F171" s="5">
        <v>8548.3</v>
      </c>
      <c r="G171" s="5">
        <v>5698.74</v>
      </c>
      <c r="H171" s="5"/>
      <c r="I171" s="5"/>
      <c r="J171" s="5"/>
      <c r="K171" s="5">
        <v>1100</v>
      </c>
      <c r="L171" s="5"/>
      <c r="M171" s="5"/>
      <c r="N171" s="5"/>
      <c r="O171" s="5">
        <v>3054.09</v>
      </c>
      <c r="P171" s="5"/>
      <c r="Q171" s="5">
        <v>153576.64</v>
      </c>
      <c r="R171" s="5"/>
      <c r="S171" s="5">
        <v>14078.34</v>
      </c>
      <c r="T171" s="5"/>
      <c r="U171" s="5"/>
      <c r="V171" s="14">
        <f t="shared" si="6"/>
        <v>167654.98</v>
      </c>
      <c r="W171" s="4"/>
    </row>
    <row r="172" spans="1:23" ht="15">
      <c r="A172" s="2" t="s">
        <v>182</v>
      </c>
      <c r="B172" s="7" t="s">
        <v>298</v>
      </c>
      <c r="C172" s="6">
        <f t="shared" si="5"/>
        <v>93210.92</v>
      </c>
      <c r="D172" s="5">
        <v>4333.84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>
        <v>4281.8</v>
      </c>
      <c r="P172" s="5"/>
      <c r="Q172" s="5">
        <v>101826.56</v>
      </c>
      <c r="R172" s="5"/>
      <c r="S172" s="5">
        <v>3480</v>
      </c>
      <c r="T172" s="5">
        <f>C172*0.0756</f>
        <v>7046.745552</v>
      </c>
      <c r="U172" s="5">
        <v>1244.89</v>
      </c>
      <c r="V172" s="14">
        <f t="shared" si="6"/>
        <v>113598.195552</v>
      </c>
      <c r="W172" s="4"/>
    </row>
    <row r="173" spans="1:23" ht="15">
      <c r="A173" s="2" t="s">
        <v>183</v>
      </c>
      <c r="B173" s="7" t="s">
        <v>245</v>
      </c>
      <c r="C173" s="6">
        <f t="shared" si="5"/>
        <v>57650.32999999999</v>
      </c>
      <c r="D173" s="5">
        <v>5729.12</v>
      </c>
      <c r="E173" s="5"/>
      <c r="F173" s="5">
        <v>3575.32</v>
      </c>
      <c r="G173" s="5">
        <v>2860.44</v>
      </c>
      <c r="H173" s="5">
        <v>1430.15</v>
      </c>
      <c r="I173" s="5"/>
      <c r="J173" s="5"/>
      <c r="K173" s="5"/>
      <c r="L173" s="5"/>
      <c r="M173" s="5"/>
      <c r="N173" s="5"/>
      <c r="O173" s="5">
        <v>2404.5</v>
      </c>
      <c r="P173" s="5"/>
      <c r="Q173" s="5">
        <v>73649.85999999999</v>
      </c>
      <c r="R173" s="5"/>
      <c r="S173" s="5">
        <v>11650.32</v>
      </c>
      <c r="T173" s="5">
        <f>C173*0.0756</f>
        <v>4358.3649479999995</v>
      </c>
      <c r="U173" s="5">
        <v>763.75</v>
      </c>
      <c r="V173" s="14">
        <f t="shared" si="6"/>
        <v>90422.294948</v>
      </c>
      <c r="W173" s="4"/>
    </row>
    <row r="174" spans="1:23" ht="15">
      <c r="A174" s="2" t="s">
        <v>184</v>
      </c>
      <c r="B174" s="7" t="s">
        <v>299</v>
      </c>
      <c r="C174" s="6">
        <f t="shared" si="5"/>
        <v>2492.37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>
        <v>2492.37</v>
      </c>
      <c r="R174" s="5"/>
      <c r="S174" s="5">
        <v>0</v>
      </c>
      <c r="T174" s="5"/>
      <c r="U174" s="5"/>
      <c r="V174" s="14">
        <f t="shared" si="6"/>
        <v>2492.37</v>
      </c>
      <c r="W174" s="4"/>
    </row>
    <row r="175" spans="1:23" ht="15">
      <c r="A175" s="2" t="s">
        <v>185</v>
      </c>
      <c r="B175" s="7" t="s">
        <v>300</v>
      </c>
      <c r="C175" s="6">
        <f t="shared" si="5"/>
        <v>100377.63</v>
      </c>
      <c r="D175" s="5"/>
      <c r="E175" s="5"/>
      <c r="F175" s="5"/>
      <c r="G175" s="5"/>
      <c r="H175" s="5"/>
      <c r="I175" s="5"/>
      <c r="J175" s="5">
        <v>780</v>
      </c>
      <c r="K175" s="5"/>
      <c r="L175" s="5">
        <v>2803.95</v>
      </c>
      <c r="M175" s="5"/>
      <c r="N175" s="5">
        <v>210</v>
      </c>
      <c r="O175" s="5">
        <v>6598.88</v>
      </c>
      <c r="P175" s="5"/>
      <c r="Q175" s="5">
        <v>110770.46</v>
      </c>
      <c r="R175" s="5"/>
      <c r="S175" s="5">
        <v>14425.2</v>
      </c>
      <c r="T175" s="5"/>
      <c r="U175" s="5">
        <v>3011.31</v>
      </c>
      <c r="V175" s="14">
        <f t="shared" si="6"/>
        <v>128206.97</v>
      </c>
      <c r="W175" s="4"/>
    </row>
    <row r="176" spans="1:23" ht="15">
      <c r="A176" s="2" t="s">
        <v>186</v>
      </c>
      <c r="B176" s="7" t="s">
        <v>301</v>
      </c>
      <c r="C176" s="6">
        <f t="shared" si="5"/>
        <v>134646.84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>
        <v>1496.16</v>
      </c>
      <c r="P176" s="5"/>
      <c r="Q176" s="5">
        <v>136143</v>
      </c>
      <c r="R176" s="5"/>
      <c r="S176" s="5">
        <v>7320</v>
      </c>
      <c r="T176" s="5"/>
      <c r="U176" s="5">
        <v>6732.45</v>
      </c>
      <c r="V176" s="14">
        <f t="shared" si="6"/>
        <v>150195.45</v>
      </c>
      <c r="W176" s="4"/>
    </row>
    <row r="177" spans="1:23" ht="15">
      <c r="A177" s="2" t="s">
        <v>187</v>
      </c>
      <c r="B177" s="7" t="s">
        <v>249</v>
      </c>
      <c r="C177" s="6">
        <f t="shared" si="5"/>
        <v>63322.670000000006</v>
      </c>
      <c r="D177" s="5">
        <v>1014.37</v>
      </c>
      <c r="E177" s="5"/>
      <c r="F177" s="5">
        <v>3144.32</v>
      </c>
      <c r="G177" s="5"/>
      <c r="H177" s="5">
        <v>1572.12</v>
      </c>
      <c r="I177" s="5"/>
      <c r="J177" s="5"/>
      <c r="K177" s="5"/>
      <c r="L177" s="5"/>
      <c r="M177" s="5"/>
      <c r="N177" s="5"/>
      <c r="O177" s="5">
        <v>1431.29</v>
      </c>
      <c r="P177" s="5"/>
      <c r="Q177" s="5">
        <v>70484.77</v>
      </c>
      <c r="R177" s="5"/>
      <c r="S177" s="5">
        <v>14425.2</v>
      </c>
      <c r="T177" s="5">
        <f>C177*0.0756</f>
        <v>4787.193852</v>
      </c>
      <c r="U177" s="5">
        <v>840.12</v>
      </c>
      <c r="V177" s="14">
        <f t="shared" si="6"/>
        <v>90537.283852</v>
      </c>
      <c r="W177" s="4"/>
    </row>
    <row r="178" spans="1:23" ht="15">
      <c r="A178" s="2" t="s">
        <v>188</v>
      </c>
      <c r="B178" s="7" t="s">
        <v>302</v>
      </c>
      <c r="C178" s="6">
        <f t="shared" si="5"/>
        <v>168501.3</v>
      </c>
      <c r="D178" s="5"/>
      <c r="E178" s="5"/>
      <c r="F178" s="5"/>
      <c r="G178" s="5"/>
      <c r="H178" s="5"/>
      <c r="I178" s="5"/>
      <c r="J178" s="5">
        <v>600</v>
      </c>
      <c r="K178" s="5"/>
      <c r="L178" s="5">
        <v>2803.95</v>
      </c>
      <c r="M178" s="5"/>
      <c r="N178" s="5"/>
      <c r="O178" s="5">
        <v>1870.56</v>
      </c>
      <c r="P178" s="5"/>
      <c r="Q178" s="5">
        <v>173775.81</v>
      </c>
      <c r="R178" s="5"/>
      <c r="S178" s="5">
        <v>10604</v>
      </c>
      <c r="T178" s="5"/>
      <c r="U178" s="5">
        <v>5050.62</v>
      </c>
      <c r="V178" s="14">
        <f t="shared" si="6"/>
        <v>189430.43</v>
      </c>
      <c r="W178" s="4"/>
    </row>
    <row r="179" spans="1:23" ht="15">
      <c r="A179" s="2" t="s">
        <v>189</v>
      </c>
      <c r="B179" s="7" t="s">
        <v>229</v>
      </c>
      <c r="C179" s="6">
        <f t="shared" si="5"/>
        <v>72941.73</v>
      </c>
      <c r="D179" s="5">
        <v>79.99</v>
      </c>
      <c r="E179" s="5"/>
      <c r="F179" s="5"/>
      <c r="G179" s="5">
        <v>3644.83</v>
      </c>
      <c r="H179" s="5"/>
      <c r="I179" s="5"/>
      <c r="J179" s="5"/>
      <c r="K179" s="5"/>
      <c r="L179" s="5"/>
      <c r="M179" s="5"/>
      <c r="N179" s="5"/>
      <c r="O179" s="5">
        <v>855.6</v>
      </c>
      <c r="P179" s="5"/>
      <c r="Q179" s="5">
        <v>77522.15</v>
      </c>
      <c r="R179" s="5"/>
      <c r="S179" s="5">
        <v>6900</v>
      </c>
      <c r="T179" s="5">
        <f>C179*0.0756</f>
        <v>5514.394788</v>
      </c>
      <c r="U179" s="5">
        <v>973.36</v>
      </c>
      <c r="V179" s="14">
        <f t="shared" si="6"/>
        <v>90909.904788</v>
      </c>
      <c r="W179" s="4"/>
    </row>
    <row r="180" spans="1:23" ht="15">
      <c r="A180" s="2" t="s">
        <v>190</v>
      </c>
      <c r="B180" s="7" t="s">
        <v>303</v>
      </c>
      <c r="C180" s="6">
        <f t="shared" si="5"/>
        <v>143988.47</v>
      </c>
      <c r="D180" s="5"/>
      <c r="E180" s="5"/>
      <c r="F180" s="5"/>
      <c r="G180" s="5"/>
      <c r="H180" s="5"/>
      <c r="I180" s="5"/>
      <c r="J180" s="5"/>
      <c r="K180" s="5">
        <v>1100</v>
      </c>
      <c r="L180" s="5"/>
      <c r="M180" s="5"/>
      <c r="N180" s="5">
        <v>192.5</v>
      </c>
      <c r="O180" s="5">
        <v>2664.23</v>
      </c>
      <c r="P180" s="5"/>
      <c r="Q180" s="5">
        <v>147945.2</v>
      </c>
      <c r="R180" s="5"/>
      <c r="S180" s="5">
        <v>7320</v>
      </c>
      <c r="T180" s="5"/>
      <c r="U180" s="5">
        <v>5754.78</v>
      </c>
      <c r="V180" s="14">
        <f t="shared" si="6"/>
        <v>161019.98</v>
      </c>
      <c r="W180" s="4"/>
    </row>
    <row r="181" spans="1:23" ht="15">
      <c r="A181" s="2" t="s">
        <v>191</v>
      </c>
      <c r="B181" s="7" t="s">
        <v>242</v>
      </c>
      <c r="C181" s="6">
        <f t="shared" si="5"/>
        <v>3900.4199999999983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>
        <v>3900.4199999999983</v>
      </c>
      <c r="R181" s="5"/>
      <c r="S181" s="5">
        <v>14789.04</v>
      </c>
      <c r="T181" s="5"/>
      <c r="U181" s="5"/>
      <c r="V181" s="14">
        <f t="shared" si="6"/>
        <v>18689.46</v>
      </c>
      <c r="W181" s="4"/>
    </row>
    <row r="182" spans="1:23" ht="15">
      <c r="A182" s="2" t="s">
        <v>192</v>
      </c>
      <c r="B182" s="7" t="s">
        <v>219</v>
      </c>
      <c r="C182" s="6">
        <f t="shared" si="5"/>
        <v>98493.19000000002</v>
      </c>
      <c r="D182" s="5">
        <v>19769.48</v>
      </c>
      <c r="E182" s="5">
        <v>6399.96</v>
      </c>
      <c r="F182" s="5">
        <v>7384.55</v>
      </c>
      <c r="G182" s="5"/>
      <c r="H182" s="5">
        <v>145.5</v>
      </c>
      <c r="I182" s="5"/>
      <c r="J182" s="5"/>
      <c r="K182" s="5">
        <v>1100</v>
      </c>
      <c r="L182" s="5"/>
      <c r="M182" s="5"/>
      <c r="N182" s="5">
        <v>192.5</v>
      </c>
      <c r="O182" s="5">
        <v>5056.52</v>
      </c>
      <c r="P182" s="5"/>
      <c r="Q182" s="5">
        <v>138541.7</v>
      </c>
      <c r="R182" s="5"/>
      <c r="S182" s="5">
        <v>12304.44</v>
      </c>
      <c r="T182" s="5"/>
      <c r="U182" s="5"/>
      <c r="V182" s="14">
        <f t="shared" si="6"/>
        <v>150846.14</v>
      </c>
      <c r="W182" s="4"/>
    </row>
    <row r="183" spans="1:23" ht="15">
      <c r="A183" s="2" t="s">
        <v>193</v>
      </c>
      <c r="B183" s="7" t="s">
        <v>241</v>
      </c>
      <c r="C183" s="6">
        <f t="shared" si="5"/>
        <v>34102.3</v>
      </c>
      <c r="D183" s="5">
        <v>289.97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>
        <v>8510.51</v>
      </c>
      <c r="P183" s="5"/>
      <c r="Q183" s="5">
        <v>42902.780000000006</v>
      </c>
      <c r="R183" s="5"/>
      <c r="S183" s="5">
        <v>3935.7</v>
      </c>
      <c r="T183" s="5">
        <f>C183*0.0756</f>
        <v>2578.1338800000003</v>
      </c>
      <c r="U183" s="5">
        <v>237.9</v>
      </c>
      <c r="V183" s="14">
        <f t="shared" si="6"/>
        <v>49654.513880000006</v>
      </c>
      <c r="W183" s="4"/>
    </row>
    <row r="184" spans="1:23" ht="15">
      <c r="A184" s="2" t="s">
        <v>194</v>
      </c>
      <c r="B184" s="7" t="s">
        <v>304</v>
      </c>
      <c r="C184" s="6">
        <f t="shared" si="5"/>
        <v>82779.40000000001</v>
      </c>
      <c r="D184" s="5"/>
      <c r="E184" s="5"/>
      <c r="F184" s="5">
        <v>3030.72</v>
      </c>
      <c r="G184" s="5">
        <v>4041.12</v>
      </c>
      <c r="H184" s="5"/>
      <c r="I184" s="5"/>
      <c r="J184" s="5"/>
      <c r="K184" s="5"/>
      <c r="L184" s="5"/>
      <c r="M184" s="5"/>
      <c r="N184" s="5">
        <v>122.5</v>
      </c>
      <c r="O184" s="5">
        <v>3680.92</v>
      </c>
      <c r="P184" s="5"/>
      <c r="Q184" s="5">
        <v>93654.66</v>
      </c>
      <c r="R184" s="5"/>
      <c r="S184" s="5">
        <v>14425.2</v>
      </c>
      <c r="T184" s="5">
        <f>C184*0.0756</f>
        <v>6258.1226400000005</v>
      </c>
      <c r="U184" s="5">
        <v>1108.6</v>
      </c>
      <c r="V184" s="14">
        <f t="shared" si="6"/>
        <v>115446.58264000001</v>
      </c>
      <c r="W184" s="4"/>
    </row>
    <row r="185" spans="1:23" ht="15">
      <c r="A185" s="2" t="s">
        <v>195</v>
      </c>
      <c r="B185" s="7" t="s">
        <v>305</v>
      </c>
      <c r="C185" s="6">
        <f t="shared" si="5"/>
        <v>69891.5</v>
      </c>
      <c r="D185" s="5"/>
      <c r="E185" s="5"/>
      <c r="F185" s="5"/>
      <c r="G185" s="5"/>
      <c r="H185" s="5"/>
      <c r="I185" s="5"/>
      <c r="J185" s="5">
        <v>225</v>
      </c>
      <c r="K185" s="5"/>
      <c r="L185" s="5">
        <v>1038.5</v>
      </c>
      <c r="M185" s="5"/>
      <c r="N185" s="5"/>
      <c r="O185" s="5">
        <v>12141.62</v>
      </c>
      <c r="P185" s="5"/>
      <c r="Q185" s="5">
        <v>83296.62</v>
      </c>
      <c r="R185" s="5"/>
      <c r="S185" s="5">
        <v>2745</v>
      </c>
      <c r="T185" s="5"/>
      <c r="U185" s="5">
        <v>2438.1</v>
      </c>
      <c r="V185" s="14">
        <f t="shared" si="6"/>
        <v>88479.72</v>
      </c>
      <c r="W185" s="4"/>
    </row>
    <row r="186" spans="1:23" ht="15">
      <c r="A186" s="2" t="s">
        <v>196</v>
      </c>
      <c r="B186" s="7" t="s">
        <v>275</v>
      </c>
      <c r="C186" s="6">
        <f t="shared" si="5"/>
        <v>82605.79</v>
      </c>
      <c r="D186" s="5"/>
      <c r="E186" s="5"/>
      <c r="F186" s="5">
        <v>6192.64</v>
      </c>
      <c r="G186" s="5"/>
      <c r="H186" s="5"/>
      <c r="I186" s="5"/>
      <c r="J186" s="5"/>
      <c r="K186" s="5"/>
      <c r="L186" s="5"/>
      <c r="M186" s="5"/>
      <c r="N186" s="5">
        <v>175</v>
      </c>
      <c r="O186" s="5">
        <v>5243.6</v>
      </c>
      <c r="P186" s="5"/>
      <c r="Q186" s="5">
        <v>94217.03</v>
      </c>
      <c r="R186" s="5"/>
      <c r="S186" s="5">
        <v>6250</v>
      </c>
      <c r="T186" s="5">
        <f>C186*0.0756</f>
        <v>6244.997724</v>
      </c>
      <c r="U186" s="5">
        <v>1103.03</v>
      </c>
      <c r="V186" s="14">
        <f t="shared" si="6"/>
        <v>107815.057724</v>
      </c>
      <c r="W186" s="4"/>
    </row>
    <row r="187" spans="1:23" ht="15">
      <c r="A187" s="2" t="s">
        <v>197</v>
      </c>
      <c r="B187" s="7" t="s">
        <v>267</v>
      </c>
      <c r="C187" s="6">
        <f t="shared" si="5"/>
        <v>134148.41999999998</v>
      </c>
      <c r="D187" s="5"/>
      <c r="E187" s="5"/>
      <c r="F187" s="5"/>
      <c r="G187" s="5"/>
      <c r="H187" s="5"/>
      <c r="I187" s="5"/>
      <c r="J187" s="5">
        <v>600</v>
      </c>
      <c r="K187" s="5"/>
      <c r="L187" s="5">
        <v>2803.95</v>
      </c>
      <c r="M187" s="5"/>
      <c r="N187" s="5">
        <v>35</v>
      </c>
      <c r="O187" s="5">
        <v>10682.41</v>
      </c>
      <c r="P187" s="5"/>
      <c r="Q187" s="5">
        <v>148269.78</v>
      </c>
      <c r="R187" s="5"/>
      <c r="S187" s="5">
        <v>13264.02</v>
      </c>
      <c r="T187" s="5"/>
      <c r="U187" s="5">
        <v>4024.35</v>
      </c>
      <c r="V187" s="14">
        <f t="shared" si="6"/>
        <v>165558.15</v>
      </c>
      <c r="W187" s="4"/>
    </row>
    <row r="188" spans="1:23" ht="15">
      <c r="A188" s="2" t="s">
        <v>314</v>
      </c>
      <c r="B188" s="7" t="s">
        <v>235</v>
      </c>
      <c r="C188" s="6">
        <f t="shared" si="5"/>
        <v>138036.49</v>
      </c>
      <c r="D188" s="5"/>
      <c r="E188" s="5"/>
      <c r="F188" s="5"/>
      <c r="G188" s="5"/>
      <c r="H188" s="5"/>
      <c r="I188" s="5"/>
      <c r="J188" s="5">
        <v>780</v>
      </c>
      <c r="K188" s="5"/>
      <c r="L188" s="5">
        <v>2803.95</v>
      </c>
      <c r="M188" s="5"/>
      <c r="N188" s="5"/>
      <c r="O188" s="5">
        <v>8728.21</v>
      </c>
      <c r="P188" s="5"/>
      <c r="Q188" s="5">
        <v>150348.65</v>
      </c>
      <c r="R188" s="5"/>
      <c r="S188" s="5">
        <v>14425.2</v>
      </c>
      <c r="T188" s="5"/>
      <c r="U188" s="5">
        <v>7265.16</v>
      </c>
      <c r="V188" s="14">
        <f t="shared" si="6"/>
        <v>172039.01</v>
      </c>
      <c r="W188" s="4"/>
    </row>
    <row r="189" spans="1:23" ht="15">
      <c r="A189" s="2" t="s">
        <v>198</v>
      </c>
      <c r="B189" s="7" t="s">
        <v>303</v>
      </c>
      <c r="C189" s="6">
        <f t="shared" si="5"/>
        <v>147295.53</v>
      </c>
      <c r="D189" s="5"/>
      <c r="E189" s="5"/>
      <c r="F189" s="5"/>
      <c r="G189" s="5"/>
      <c r="H189" s="5"/>
      <c r="I189" s="5"/>
      <c r="J189" s="5"/>
      <c r="K189" s="5">
        <v>1100</v>
      </c>
      <c r="L189" s="5"/>
      <c r="M189" s="5"/>
      <c r="N189" s="5"/>
      <c r="O189" s="5">
        <v>4892.74</v>
      </c>
      <c r="P189" s="5"/>
      <c r="Q189" s="5">
        <v>153288.27</v>
      </c>
      <c r="R189" s="5"/>
      <c r="S189" s="5">
        <v>14425.2</v>
      </c>
      <c r="T189" s="5"/>
      <c r="U189" s="5">
        <v>7247.43</v>
      </c>
      <c r="V189" s="14">
        <f t="shared" si="6"/>
        <v>174960.9</v>
      </c>
      <c r="W189" s="4"/>
    </row>
    <row r="190" spans="1:23" ht="15">
      <c r="A190" s="2" t="s">
        <v>199</v>
      </c>
      <c r="B190" s="7" t="s">
        <v>242</v>
      </c>
      <c r="C190" s="6">
        <f t="shared" si="5"/>
        <v>10392.84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>
        <v>10392.84</v>
      </c>
      <c r="R190" s="5"/>
      <c r="S190" s="5">
        <v>11650.32</v>
      </c>
      <c r="T190" s="5"/>
      <c r="U190" s="5"/>
      <c r="V190" s="14">
        <f t="shared" si="6"/>
        <v>22043.16</v>
      </c>
      <c r="W190" s="4"/>
    </row>
    <row r="191" spans="1:23" ht="15">
      <c r="A191" s="2" t="s">
        <v>200</v>
      </c>
      <c r="B191" s="7" t="s">
        <v>306</v>
      </c>
      <c r="C191" s="6">
        <f t="shared" si="5"/>
        <v>191903.04</v>
      </c>
      <c r="D191" s="5"/>
      <c r="E191" s="5"/>
      <c r="F191" s="5"/>
      <c r="G191" s="5"/>
      <c r="H191" s="5"/>
      <c r="I191" s="5"/>
      <c r="J191" s="5">
        <v>780</v>
      </c>
      <c r="K191" s="5"/>
      <c r="L191" s="5">
        <v>6230.79</v>
      </c>
      <c r="M191" s="5">
        <v>9346.05</v>
      </c>
      <c r="N191" s="5"/>
      <c r="O191" s="5">
        <v>12260.4</v>
      </c>
      <c r="P191" s="5"/>
      <c r="Q191" s="5">
        <v>220520.28</v>
      </c>
      <c r="R191" s="5"/>
      <c r="S191" s="5">
        <v>15625.2</v>
      </c>
      <c r="T191" s="5">
        <f>C191*0.08</f>
        <v>15352.2432</v>
      </c>
      <c r="U191" s="5">
        <v>22000</v>
      </c>
      <c r="V191" s="14">
        <f t="shared" si="6"/>
        <v>273497.7232</v>
      </c>
      <c r="W191" s="4"/>
    </row>
    <row r="192" spans="1:23" ht="15">
      <c r="A192" s="2" t="s">
        <v>201</v>
      </c>
      <c r="B192" s="7" t="s">
        <v>219</v>
      </c>
      <c r="C192" s="6">
        <f t="shared" si="5"/>
        <v>98925.77</v>
      </c>
      <c r="D192" s="5">
        <v>21515.73</v>
      </c>
      <c r="E192" s="5">
        <v>6332.64</v>
      </c>
      <c r="F192" s="5">
        <v>7306.85</v>
      </c>
      <c r="G192" s="5"/>
      <c r="H192" s="5"/>
      <c r="I192" s="5">
        <v>1841.64</v>
      </c>
      <c r="J192" s="5"/>
      <c r="K192" s="5">
        <v>1100</v>
      </c>
      <c r="L192" s="5"/>
      <c r="M192" s="5"/>
      <c r="N192" s="5">
        <v>210</v>
      </c>
      <c r="O192" s="5">
        <v>2791.94</v>
      </c>
      <c r="P192" s="5"/>
      <c r="Q192" s="5">
        <v>140024.57</v>
      </c>
      <c r="R192" s="5"/>
      <c r="S192" s="5">
        <v>12304.44</v>
      </c>
      <c r="T192" s="5"/>
      <c r="U192" s="5"/>
      <c r="V192" s="14">
        <f t="shared" si="6"/>
        <v>152329.01</v>
      </c>
      <c r="W192" s="4"/>
    </row>
    <row r="193" spans="1:23" ht="15">
      <c r="A193" s="2" t="s">
        <v>202</v>
      </c>
      <c r="B193" s="7" t="s">
        <v>276</v>
      </c>
      <c r="C193" s="6">
        <f t="shared" si="5"/>
        <v>26242.98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>
        <v>113.45</v>
      </c>
      <c r="P193" s="5"/>
      <c r="Q193" s="5">
        <v>26356.43</v>
      </c>
      <c r="R193" s="5"/>
      <c r="S193" s="5">
        <v>1740</v>
      </c>
      <c r="T193" s="5">
        <f>C193*0.0756</f>
        <v>1983.969288</v>
      </c>
      <c r="U193" s="5"/>
      <c r="V193" s="14">
        <f t="shared" si="6"/>
        <v>30080.399288</v>
      </c>
      <c r="W193" s="4"/>
    </row>
    <row r="194" spans="1:23" ht="15">
      <c r="A194" s="2" t="s">
        <v>203</v>
      </c>
      <c r="B194" s="7" t="s">
        <v>278</v>
      </c>
      <c r="C194" s="6">
        <f t="shared" si="5"/>
        <v>110737.98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>
        <v>473.6</v>
      </c>
      <c r="P194" s="5"/>
      <c r="Q194" s="5">
        <v>111211.58</v>
      </c>
      <c r="R194" s="5"/>
      <c r="S194" s="5">
        <v>7320</v>
      </c>
      <c r="T194" s="5"/>
      <c r="U194" s="5">
        <v>5529.87</v>
      </c>
      <c r="V194" s="14">
        <f t="shared" si="6"/>
        <v>124061.45</v>
      </c>
      <c r="W194" s="4"/>
    </row>
    <row r="195" spans="1:23" ht="15">
      <c r="A195" s="2" t="s">
        <v>204</v>
      </c>
      <c r="B195" s="7" t="s">
        <v>307</v>
      </c>
      <c r="C195" s="6">
        <f t="shared" si="5"/>
        <v>49984.670000000006</v>
      </c>
      <c r="D195" s="5"/>
      <c r="E195" s="5"/>
      <c r="F195" s="5"/>
      <c r="G195" s="5"/>
      <c r="H195" s="5"/>
      <c r="I195" s="5"/>
      <c r="J195" s="5">
        <v>225</v>
      </c>
      <c r="K195" s="5"/>
      <c r="L195" s="5">
        <v>1038.5</v>
      </c>
      <c r="M195" s="5"/>
      <c r="N195" s="5"/>
      <c r="O195" s="5">
        <v>34791.1</v>
      </c>
      <c r="P195" s="5"/>
      <c r="Q195" s="5">
        <v>86039.27</v>
      </c>
      <c r="R195" s="5"/>
      <c r="S195" s="5">
        <v>5278.2</v>
      </c>
      <c r="T195" s="5"/>
      <c r="U195" s="5">
        <v>2374.6</v>
      </c>
      <c r="V195" s="14">
        <f t="shared" si="6"/>
        <v>93692.07</v>
      </c>
      <c r="W195" s="4"/>
    </row>
    <row r="196" spans="1:23" ht="15">
      <c r="A196" s="2" t="s">
        <v>205</v>
      </c>
      <c r="B196" s="7" t="s">
        <v>308</v>
      </c>
      <c r="C196" s="6">
        <f t="shared" si="5"/>
        <v>164378.58</v>
      </c>
      <c r="D196" s="5"/>
      <c r="E196" s="5"/>
      <c r="F196" s="5"/>
      <c r="G196" s="5"/>
      <c r="H196" s="5"/>
      <c r="I196" s="5"/>
      <c r="J196" s="5">
        <v>600</v>
      </c>
      <c r="K196" s="5"/>
      <c r="L196" s="5">
        <v>4050</v>
      </c>
      <c r="M196" s="5"/>
      <c r="N196" s="5">
        <v>210</v>
      </c>
      <c r="O196" s="5">
        <v>7302.5</v>
      </c>
      <c r="P196" s="5"/>
      <c r="Q196" s="5">
        <v>176541.08</v>
      </c>
      <c r="R196" s="5"/>
      <c r="S196" s="5">
        <v>12304.44</v>
      </c>
      <c r="T196" s="5"/>
      <c r="U196" s="5">
        <v>8215.29</v>
      </c>
      <c r="V196" s="14">
        <f t="shared" si="6"/>
        <v>197060.81</v>
      </c>
      <c r="W196" s="4"/>
    </row>
    <row r="197" spans="1:23" ht="15">
      <c r="A197" s="2" t="s">
        <v>206</v>
      </c>
      <c r="B197" s="7" t="s">
        <v>255</v>
      </c>
      <c r="C197" s="6">
        <f t="shared" si="5"/>
        <v>93467.33</v>
      </c>
      <c r="D197" s="5"/>
      <c r="E197" s="5"/>
      <c r="F197" s="5"/>
      <c r="G197" s="5"/>
      <c r="H197" s="5"/>
      <c r="I197" s="5"/>
      <c r="J197" s="5">
        <v>600</v>
      </c>
      <c r="K197" s="5"/>
      <c r="L197" s="5"/>
      <c r="M197" s="5"/>
      <c r="N197" s="5"/>
      <c r="O197" s="5">
        <v>369.53</v>
      </c>
      <c r="P197" s="5"/>
      <c r="Q197" s="5">
        <v>94436.86</v>
      </c>
      <c r="R197" s="5"/>
      <c r="S197" s="5">
        <v>7320</v>
      </c>
      <c r="T197" s="5"/>
      <c r="U197" s="5">
        <v>2803.95</v>
      </c>
      <c r="V197" s="14">
        <f t="shared" si="6"/>
        <v>104560.81</v>
      </c>
      <c r="W197" s="4"/>
    </row>
    <row r="198" spans="1:23" ht="15">
      <c r="A198" s="2" t="s">
        <v>207</v>
      </c>
      <c r="B198" s="7" t="s">
        <v>248</v>
      </c>
      <c r="C198" s="6">
        <f t="shared" si="5"/>
        <v>52463.72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>
        <v>175</v>
      </c>
      <c r="O198" s="5">
        <v>2617.78</v>
      </c>
      <c r="P198" s="5"/>
      <c r="Q198" s="5">
        <v>55256.5</v>
      </c>
      <c r="R198" s="5"/>
      <c r="S198" s="5">
        <v>3373.21</v>
      </c>
      <c r="T198" s="5"/>
      <c r="U198" s="5">
        <v>712.25</v>
      </c>
      <c r="V198" s="14">
        <f t="shared" si="6"/>
        <v>59341.96</v>
      </c>
      <c r="W198" s="4"/>
    </row>
    <row r="199" spans="1:23" ht="15">
      <c r="A199" s="2" t="s">
        <v>208</v>
      </c>
      <c r="B199" s="7" t="s">
        <v>245</v>
      </c>
      <c r="C199" s="6">
        <f aca="true" t="shared" si="7" ref="C199:C208">Q199-SUM(D199:P199)</f>
        <v>52202.409999999996</v>
      </c>
      <c r="D199" s="5">
        <v>3888.07</v>
      </c>
      <c r="E199" s="5"/>
      <c r="F199" s="5">
        <v>645.68</v>
      </c>
      <c r="G199" s="5"/>
      <c r="H199" s="5">
        <v>1291.61</v>
      </c>
      <c r="I199" s="5"/>
      <c r="J199" s="5"/>
      <c r="K199" s="5"/>
      <c r="L199" s="5"/>
      <c r="M199" s="5"/>
      <c r="N199" s="5"/>
      <c r="O199" s="5">
        <v>4176.96</v>
      </c>
      <c r="P199" s="5"/>
      <c r="Q199" s="5">
        <v>62204.729999999996</v>
      </c>
      <c r="R199" s="5"/>
      <c r="S199" s="5">
        <v>14425.2</v>
      </c>
      <c r="T199" s="5">
        <f>C199*0.0756</f>
        <v>3946.502196</v>
      </c>
      <c r="U199" s="5">
        <v>691.31</v>
      </c>
      <c r="V199" s="14">
        <f aca="true" t="shared" si="8" ref="V199:V208">Q199+S199+T199+U199</f>
        <v>81267.74219599999</v>
      </c>
      <c r="W199" s="4"/>
    </row>
    <row r="200" spans="1:23" ht="15">
      <c r="A200" s="2" t="s">
        <v>209</v>
      </c>
      <c r="B200" s="7" t="s">
        <v>309</v>
      </c>
      <c r="C200" s="6">
        <f t="shared" si="7"/>
        <v>58133.159999999996</v>
      </c>
      <c r="D200" s="5"/>
      <c r="E200" s="5"/>
      <c r="F200" s="5">
        <v>2906.55</v>
      </c>
      <c r="G200" s="5"/>
      <c r="H200" s="5"/>
      <c r="I200" s="5"/>
      <c r="J200" s="5"/>
      <c r="K200" s="5"/>
      <c r="L200" s="5"/>
      <c r="M200" s="5"/>
      <c r="N200" s="5">
        <v>192.5</v>
      </c>
      <c r="O200" s="5">
        <v>0</v>
      </c>
      <c r="P200" s="5"/>
      <c r="Q200" s="5">
        <v>61232.21</v>
      </c>
      <c r="R200" s="5"/>
      <c r="S200" s="5">
        <v>11189.04</v>
      </c>
      <c r="T200" s="5">
        <f>C200*0.0756</f>
        <v>4394.8668959999995</v>
      </c>
      <c r="U200" s="5">
        <v>775.08</v>
      </c>
      <c r="V200" s="14">
        <f t="shared" si="8"/>
        <v>77591.196896</v>
      </c>
      <c r="W200" s="4"/>
    </row>
    <row r="201" spans="1:23" ht="15">
      <c r="A201" s="2" t="s">
        <v>210</v>
      </c>
      <c r="B201" s="7" t="s">
        <v>310</v>
      </c>
      <c r="C201" s="6">
        <f t="shared" si="7"/>
        <v>181861.34</v>
      </c>
      <c r="D201" s="5"/>
      <c r="E201" s="5"/>
      <c r="F201" s="5"/>
      <c r="G201" s="5"/>
      <c r="H201" s="5"/>
      <c r="I201" s="5"/>
      <c r="J201" s="5">
        <v>600</v>
      </c>
      <c r="K201" s="5"/>
      <c r="L201" s="5">
        <v>5607.63</v>
      </c>
      <c r="M201" s="5"/>
      <c r="N201" s="5">
        <v>192.5</v>
      </c>
      <c r="O201" s="5">
        <v>1514.52</v>
      </c>
      <c r="P201" s="5"/>
      <c r="Q201" s="5">
        <v>189775.99</v>
      </c>
      <c r="R201" s="5"/>
      <c r="S201" s="5">
        <v>7320</v>
      </c>
      <c r="T201" s="5"/>
      <c r="U201" s="5">
        <v>5451.84</v>
      </c>
      <c r="V201" s="14">
        <f t="shared" si="8"/>
        <v>202547.83</v>
      </c>
      <c r="W201" s="4"/>
    </row>
    <row r="202" spans="1:23" ht="15">
      <c r="A202" s="2" t="s">
        <v>211</v>
      </c>
      <c r="B202" s="7" t="s">
        <v>249</v>
      </c>
      <c r="C202" s="6">
        <f t="shared" si="7"/>
        <v>63322.159999999996</v>
      </c>
      <c r="D202" s="5">
        <v>513.1</v>
      </c>
      <c r="E202" s="5"/>
      <c r="F202" s="5"/>
      <c r="G202" s="5"/>
      <c r="H202" s="5">
        <v>1572.12</v>
      </c>
      <c r="I202" s="5"/>
      <c r="J202" s="5"/>
      <c r="K202" s="5"/>
      <c r="L202" s="5"/>
      <c r="M202" s="5"/>
      <c r="N202" s="5"/>
      <c r="O202" s="5">
        <v>1202.4</v>
      </c>
      <c r="P202" s="5"/>
      <c r="Q202" s="5">
        <v>66609.78</v>
      </c>
      <c r="R202" s="5"/>
      <c r="S202" s="5">
        <v>6900</v>
      </c>
      <c r="T202" s="5">
        <f>C202*0.0756</f>
        <v>4787.155296</v>
      </c>
      <c r="U202" s="5">
        <v>840.11</v>
      </c>
      <c r="V202" s="14">
        <f t="shared" si="8"/>
        <v>79137.045296</v>
      </c>
      <c r="W202" s="4"/>
    </row>
    <row r="203" spans="1:23" ht="15">
      <c r="A203" s="2" t="s">
        <v>212</v>
      </c>
      <c r="B203" s="7" t="s">
        <v>221</v>
      </c>
      <c r="C203" s="6">
        <f t="shared" si="7"/>
        <v>56745.189999999995</v>
      </c>
      <c r="D203" s="5">
        <v>2578.83</v>
      </c>
      <c r="E203" s="5"/>
      <c r="F203" s="5"/>
      <c r="G203" s="5"/>
      <c r="H203" s="5"/>
      <c r="I203" s="5"/>
      <c r="J203" s="5"/>
      <c r="K203" s="5"/>
      <c r="L203" s="5"/>
      <c r="M203" s="5"/>
      <c r="N203" s="5">
        <v>192.5</v>
      </c>
      <c r="O203" s="5">
        <v>552.57</v>
      </c>
      <c r="P203" s="5"/>
      <c r="Q203" s="5">
        <v>60069.09</v>
      </c>
      <c r="R203" s="5"/>
      <c r="S203" s="5">
        <v>6900</v>
      </c>
      <c r="T203" s="5">
        <f>C203*0.0756</f>
        <v>4289.936363999999</v>
      </c>
      <c r="U203" s="5">
        <v>754.55</v>
      </c>
      <c r="V203" s="14">
        <f t="shared" si="8"/>
        <v>72013.576364</v>
      </c>
      <c r="W203" s="4"/>
    </row>
    <row r="204" spans="1:23" ht="15">
      <c r="A204" s="2" t="s">
        <v>213</v>
      </c>
      <c r="B204" s="7" t="s">
        <v>311</v>
      </c>
      <c r="C204" s="6">
        <f t="shared" si="7"/>
        <v>47298.79</v>
      </c>
      <c r="D204" s="5">
        <v>113.07</v>
      </c>
      <c r="E204" s="5"/>
      <c r="F204" s="5"/>
      <c r="G204" s="5"/>
      <c r="H204" s="5"/>
      <c r="I204" s="5"/>
      <c r="J204" s="5"/>
      <c r="K204" s="5"/>
      <c r="L204" s="5"/>
      <c r="M204" s="5"/>
      <c r="N204" s="5">
        <v>210</v>
      </c>
      <c r="O204" s="5">
        <v>0</v>
      </c>
      <c r="P204" s="5"/>
      <c r="Q204" s="5">
        <v>47621.86</v>
      </c>
      <c r="R204" s="5"/>
      <c r="S204" s="5">
        <v>12304.44</v>
      </c>
      <c r="T204" s="5">
        <f>C204*0.0756</f>
        <v>3575.788524</v>
      </c>
      <c r="U204" s="5">
        <v>637.26</v>
      </c>
      <c r="V204" s="14">
        <f t="shared" si="8"/>
        <v>64139.34852400001</v>
      </c>
      <c r="W204" s="4"/>
    </row>
    <row r="205" spans="1:23" ht="15">
      <c r="A205" s="2" t="s">
        <v>214</v>
      </c>
      <c r="B205" s="7" t="s">
        <v>312</v>
      </c>
      <c r="C205" s="6">
        <f t="shared" si="7"/>
        <v>118883.16000000002</v>
      </c>
      <c r="D205" s="5"/>
      <c r="E205" s="5"/>
      <c r="F205" s="5"/>
      <c r="G205" s="5"/>
      <c r="H205" s="5"/>
      <c r="I205" s="5"/>
      <c r="J205" s="5"/>
      <c r="K205" s="5">
        <v>810</v>
      </c>
      <c r="L205" s="5"/>
      <c r="M205" s="5"/>
      <c r="N205" s="5"/>
      <c r="O205" s="5">
        <v>5724.04</v>
      </c>
      <c r="P205" s="5"/>
      <c r="Q205" s="5">
        <v>125417.20000000001</v>
      </c>
      <c r="R205" s="5"/>
      <c r="S205" s="5">
        <v>7320</v>
      </c>
      <c r="T205" s="5"/>
      <c r="U205" s="5">
        <v>5944.05</v>
      </c>
      <c r="V205" s="14">
        <f t="shared" si="8"/>
        <v>138681.25</v>
      </c>
      <c r="W205" s="4"/>
    </row>
    <row r="206" spans="1:23" ht="15">
      <c r="A206" s="2" t="s">
        <v>215</v>
      </c>
      <c r="B206" s="7" t="s">
        <v>221</v>
      </c>
      <c r="C206" s="6">
        <f t="shared" si="7"/>
        <v>56925.9</v>
      </c>
      <c r="D206" s="5">
        <v>2359.31</v>
      </c>
      <c r="E206" s="5"/>
      <c r="F206" s="5"/>
      <c r="G206" s="5">
        <v>2824.62</v>
      </c>
      <c r="H206" s="5"/>
      <c r="I206" s="5">
        <v>2774.31</v>
      </c>
      <c r="J206" s="5"/>
      <c r="K206" s="5"/>
      <c r="L206" s="5"/>
      <c r="M206" s="5"/>
      <c r="N206" s="5"/>
      <c r="O206" s="5">
        <v>688.55</v>
      </c>
      <c r="P206" s="5"/>
      <c r="Q206" s="5">
        <v>65572.69</v>
      </c>
      <c r="R206" s="5"/>
      <c r="S206" s="5">
        <v>11650.72</v>
      </c>
      <c r="T206" s="5">
        <f>C206*0.0756</f>
        <v>4303.59804</v>
      </c>
      <c r="U206" s="5">
        <v>756.6</v>
      </c>
      <c r="V206" s="14">
        <f t="shared" si="8"/>
        <v>82283.60804</v>
      </c>
      <c r="W206" s="4"/>
    </row>
    <row r="207" spans="1:23" ht="15">
      <c r="A207" s="2" t="s">
        <v>216</v>
      </c>
      <c r="B207" s="7" t="s">
        <v>279</v>
      </c>
      <c r="C207" s="6">
        <f t="shared" si="7"/>
        <v>56777.840000000004</v>
      </c>
      <c r="D207" s="5">
        <v>2341.88</v>
      </c>
      <c r="E207" s="5"/>
      <c r="F207" s="5"/>
      <c r="G207" s="5">
        <v>2811.69</v>
      </c>
      <c r="H207" s="5"/>
      <c r="I207" s="5"/>
      <c r="J207" s="5"/>
      <c r="K207" s="5"/>
      <c r="L207" s="5"/>
      <c r="M207" s="5"/>
      <c r="N207" s="5"/>
      <c r="O207" s="5">
        <v>0</v>
      </c>
      <c r="P207" s="5"/>
      <c r="Q207" s="5">
        <v>61931.41</v>
      </c>
      <c r="R207" s="5"/>
      <c r="S207" s="5">
        <v>13084.72</v>
      </c>
      <c r="T207" s="5">
        <f>C207*0.0756</f>
        <v>4292.4047040000005</v>
      </c>
      <c r="U207" s="5">
        <v>755.05</v>
      </c>
      <c r="V207" s="14">
        <f t="shared" si="8"/>
        <v>80063.58470400001</v>
      </c>
      <c r="W207" s="4"/>
    </row>
    <row r="208" spans="1:23" ht="17.25">
      <c r="A208" s="2" t="s">
        <v>217</v>
      </c>
      <c r="B208" s="7" t="s">
        <v>238</v>
      </c>
      <c r="C208" s="15">
        <f t="shared" si="7"/>
        <v>111071.32999999999</v>
      </c>
      <c r="D208" s="13">
        <v>22919.26</v>
      </c>
      <c r="E208" s="13">
        <v>7214.63</v>
      </c>
      <c r="F208" s="13">
        <v>8324.62</v>
      </c>
      <c r="G208" s="13">
        <v>5549.64</v>
      </c>
      <c r="H208" s="13">
        <v>0</v>
      </c>
      <c r="I208" s="13">
        <v>0</v>
      </c>
      <c r="J208" s="13">
        <v>0</v>
      </c>
      <c r="K208" s="13">
        <v>1150</v>
      </c>
      <c r="L208" s="13">
        <v>0</v>
      </c>
      <c r="M208" s="13">
        <v>0</v>
      </c>
      <c r="N208" s="13">
        <v>87.5</v>
      </c>
      <c r="O208" s="13">
        <v>3740.3</v>
      </c>
      <c r="P208" s="13">
        <v>0</v>
      </c>
      <c r="Q208" s="13">
        <v>160057.28</v>
      </c>
      <c r="R208" s="5"/>
      <c r="S208" s="13">
        <v>14425.2</v>
      </c>
      <c r="T208" s="25">
        <v>0</v>
      </c>
      <c r="U208" s="25">
        <v>0</v>
      </c>
      <c r="V208" s="17">
        <f t="shared" si="8"/>
        <v>174482.48</v>
      </c>
      <c r="W208" s="4"/>
    </row>
    <row r="209" spans="1:23" ht="15">
      <c r="A209" s="2" t="s">
        <v>317</v>
      </c>
      <c r="B209" s="7"/>
      <c r="C209" s="5">
        <f>SUM(C6:C208)</f>
        <v>15773796.618999997</v>
      </c>
      <c r="D209" s="5">
        <f aca="true" t="shared" si="9" ref="D209:Q209">SUM(D6:D208)</f>
        <v>752283.1999999997</v>
      </c>
      <c r="E209" s="5">
        <f t="shared" si="9"/>
        <v>261137.41000000006</v>
      </c>
      <c r="F209" s="5">
        <f t="shared" si="9"/>
        <v>317641.641</v>
      </c>
      <c r="G209" s="5">
        <f t="shared" si="9"/>
        <v>157312.41</v>
      </c>
      <c r="H209" s="5">
        <f t="shared" si="9"/>
        <v>44452.27000000001</v>
      </c>
      <c r="I209" s="5">
        <f t="shared" si="9"/>
        <v>69255.19</v>
      </c>
      <c r="J209" s="5">
        <f t="shared" si="9"/>
        <v>14250</v>
      </c>
      <c r="K209" s="5">
        <f t="shared" si="9"/>
        <v>53982.5</v>
      </c>
      <c r="L209" s="5">
        <f t="shared" si="9"/>
        <v>42889.27</v>
      </c>
      <c r="M209" s="5">
        <f t="shared" si="9"/>
        <v>9346.05</v>
      </c>
      <c r="N209" s="5">
        <f t="shared" si="9"/>
        <v>8137.5</v>
      </c>
      <c r="O209" s="5">
        <f t="shared" si="9"/>
        <v>494687.2200000001</v>
      </c>
      <c r="P209" s="5">
        <f t="shared" si="9"/>
        <v>3750</v>
      </c>
      <c r="Q209" s="5">
        <f t="shared" si="9"/>
        <v>18002921.27999999</v>
      </c>
      <c r="R209" s="5"/>
      <c r="S209" s="5">
        <f>SUM(S6:S208)</f>
        <v>1830972.2499999984</v>
      </c>
      <c r="T209" s="5">
        <f>SUM(T6:T208)</f>
        <v>483900.35752800026</v>
      </c>
      <c r="U209" s="5">
        <f>SUM(U6:U208)</f>
        <v>291810.93</v>
      </c>
      <c r="V209" s="5">
        <f>SUM(V6:V208)</f>
        <v>20609604.817527987</v>
      </c>
      <c r="W209" s="4"/>
    </row>
    <row r="210" spans="2:23" ht="15">
      <c r="B210" s="7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5">
      <c r="B211" s="8"/>
    </row>
    <row r="212" ht="15">
      <c r="B212" s="9"/>
    </row>
    <row r="213" ht="15">
      <c r="B213" s="9"/>
    </row>
  </sheetData>
  <sheetProtection/>
  <mergeCells count="4">
    <mergeCell ref="E4:I4"/>
    <mergeCell ref="J4:N4"/>
    <mergeCell ref="O4:P4"/>
    <mergeCell ref="S4:U4"/>
  </mergeCells>
  <printOptions/>
  <pageMargins left="0.7" right="0.7" top="0.75" bottom="0.75" header="0.3" footer="0.3"/>
  <pageSetup fitToHeight="5" fitToWidth="1"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W2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5" sqref="A215"/>
    </sheetView>
  </sheetViews>
  <sheetFormatPr defaultColWidth="9.140625" defaultRowHeight="15"/>
  <cols>
    <col min="1" max="1" width="30.8515625" style="0" bestFit="1" customWidth="1"/>
    <col min="2" max="2" width="34.8515625" style="0" customWidth="1"/>
    <col min="3" max="3" width="14.28125" style="3" bestFit="1" customWidth="1"/>
    <col min="4" max="7" width="11.57421875" style="0" bestFit="1" customWidth="1"/>
    <col min="8" max="8" width="10.28125" style="0" customWidth="1"/>
    <col min="9" max="9" width="11.421875" style="0" customWidth="1"/>
    <col min="10" max="10" width="11.28125" style="0" customWidth="1"/>
    <col min="11" max="12" width="10.57421875" style="0" bestFit="1" customWidth="1"/>
    <col min="13" max="14" width="9.57421875" style="0" bestFit="1" customWidth="1"/>
    <col min="15" max="15" width="13.8515625" style="0" bestFit="1" customWidth="1"/>
    <col min="16" max="16" width="19.00390625" style="0" customWidth="1"/>
    <col min="17" max="17" width="15.8515625" style="0" customWidth="1"/>
    <col min="18" max="18" width="2.00390625" style="0" customWidth="1"/>
    <col min="19" max="19" width="19.00390625" style="0" bestFit="1" customWidth="1"/>
    <col min="20" max="20" width="16.00390625" style="0" customWidth="1"/>
    <col min="21" max="21" width="14.421875" style="0" customWidth="1"/>
    <col min="22" max="22" width="18.421875" style="0" customWidth="1"/>
  </cols>
  <sheetData>
    <row r="1" ht="15">
      <c r="A1" t="s">
        <v>0</v>
      </c>
    </row>
    <row r="2" ht="15">
      <c r="A2" t="s">
        <v>15</v>
      </c>
    </row>
    <row r="3" ht="15">
      <c r="A3" t="s">
        <v>1</v>
      </c>
    </row>
    <row r="4" spans="4:21" ht="15">
      <c r="D4" s="9"/>
      <c r="E4" s="26" t="s">
        <v>318</v>
      </c>
      <c r="F4" s="27"/>
      <c r="G4" s="27"/>
      <c r="H4" s="27"/>
      <c r="I4" s="28"/>
      <c r="J4" s="27" t="s">
        <v>4</v>
      </c>
      <c r="K4" s="27"/>
      <c r="L4" s="27"/>
      <c r="M4" s="27"/>
      <c r="N4" s="28"/>
      <c r="O4" s="27"/>
      <c r="P4" s="28"/>
      <c r="Q4" s="10"/>
      <c r="R4" s="10"/>
      <c r="S4" s="26" t="s">
        <v>319</v>
      </c>
      <c r="T4" s="27"/>
      <c r="U4" s="28"/>
    </row>
    <row r="5" spans="1:22" ht="15">
      <c r="A5" s="1" t="s">
        <v>2</v>
      </c>
      <c r="B5" s="1" t="s">
        <v>313</v>
      </c>
      <c r="C5" s="12" t="s">
        <v>316</v>
      </c>
      <c r="D5" s="19" t="s">
        <v>3</v>
      </c>
      <c r="E5" s="20" t="s">
        <v>5</v>
      </c>
      <c r="F5" s="18" t="s">
        <v>327</v>
      </c>
      <c r="G5" s="18" t="s">
        <v>6</v>
      </c>
      <c r="H5" s="18" t="s">
        <v>315</v>
      </c>
      <c r="I5" s="18" t="s">
        <v>7</v>
      </c>
      <c r="J5" s="16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13</v>
      </c>
      <c r="P5" s="11" t="s">
        <v>323</v>
      </c>
      <c r="Q5" s="10" t="s">
        <v>322</v>
      </c>
      <c r="R5" s="10"/>
      <c r="S5" s="11" t="s">
        <v>320</v>
      </c>
      <c r="T5" s="11" t="s">
        <v>321</v>
      </c>
      <c r="U5" s="11" t="s">
        <v>14</v>
      </c>
      <c r="V5" s="11" t="s">
        <v>15</v>
      </c>
    </row>
    <row r="6" spans="1:23" ht="15">
      <c r="A6" s="2" t="s">
        <v>200</v>
      </c>
      <c r="B6" s="7" t="s">
        <v>306</v>
      </c>
      <c r="C6" s="6">
        <f aca="true" t="shared" si="0" ref="C6:C69">Q6-SUM(D6:P6)</f>
        <v>191903.04</v>
      </c>
      <c r="D6" s="5"/>
      <c r="E6" s="5"/>
      <c r="F6" s="5"/>
      <c r="G6" s="5"/>
      <c r="H6" s="5"/>
      <c r="I6" s="5"/>
      <c r="J6" s="5">
        <v>780</v>
      </c>
      <c r="K6" s="5"/>
      <c r="L6" s="5">
        <v>6230.79</v>
      </c>
      <c r="M6" s="5">
        <v>9346.05</v>
      </c>
      <c r="N6" s="5"/>
      <c r="O6" s="5">
        <v>12260.4</v>
      </c>
      <c r="P6" s="5"/>
      <c r="Q6" s="5">
        <v>220520.28</v>
      </c>
      <c r="R6" s="5"/>
      <c r="S6" s="5">
        <v>15625.2</v>
      </c>
      <c r="T6" s="5">
        <v>15352.24</v>
      </c>
      <c r="U6" s="5">
        <v>22000</v>
      </c>
      <c r="V6" s="14">
        <f aca="true" t="shared" si="1" ref="V6:V69">Q6+S6+T6+U6</f>
        <v>273497.72</v>
      </c>
      <c r="W6" s="4"/>
    </row>
    <row r="7" spans="1:23" ht="15">
      <c r="A7" s="2" t="s">
        <v>210</v>
      </c>
      <c r="B7" s="7" t="s">
        <v>310</v>
      </c>
      <c r="C7" s="6">
        <f t="shared" si="0"/>
        <v>181861.34</v>
      </c>
      <c r="D7" s="5"/>
      <c r="E7" s="5"/>
      <c r="F7" s="5"/>
      <c r="G7" s="5"/>
      <c r="H7" s="5"/>
      <c r="I7" s="5"/>
      <c r="J7" s="5">
        <v>600</v>
      </c>
      <c r="K7" s="5"/>
      <c r="L7" s="5">
        <v>5607.63</v>
      </c>
      <c r="M7" s="5"/>
      <c r="N7" s="5">
        <v>192.5</v>
      </c>
      <c r="O7" s="5">
        <v>1514.52</v>
      </c>
      <c r="P7" s="5"/>
      <c r="Q7" s="5">
        <v>189775.99</v>
      </c>
      <c r="R7" s="5"/>
      <c r="S7" s="5">
        <v>7320</v>
      </c>
      <c r="T7" s="5"/>
      <c r="U7" s="5">
        <v>5451.84</v>
      </c>
      <c r="V7" s="14">
        <f t="shared" si="1"/>
        <v>202547.83</v>
      </c>
      <c r="W7" s="4"/>
    </row>
    <row r="8" spans="1:23" ht="15">
      <c r="A8" s="2" t="s">
        <v>62</v>
      </c>
      <c r="B8" s="7" t="s">
        <v>247</v>
      </c>
      <c r="C8" s="6">
        <f t="shared" si="0"/>
        <v>171533.16</v>
      </c>
      <c r="D8" s="5"/>
      <c r="E8" s="5"/>
      <c r="F8" s="5"/>
      <c r="G8" s="5"/>
      <c r="H8" s="5"/>
      <c r="I8" s="5"/>
      <c r="J8" s="5"/>
      <c r="K8" s="5">
        <v>1100</v>
      </c>
      <c r="L8" s="5"/>
      <c r="M8" s="5"/>
      <c r="N8" s="5"/>
      <c r="O8" s="5">
        <v>11276.5</v>
      </c>
      <c r="P8" s="5"/>
      <c r="Q8" s="5">
        <v>183909.66</v>
      </c>
      <c r="R8" s="5"/>
      <c r="S8" s="5">
        <v>11650.32</v>
      </c>
      <c r="T8" s="5"/>
      <c r="U8" s="5">
        <v>6861.24</v>
      </c>
      <c r="V8" s="14">
        <f t="shared" si="1"/>
        <v>202421.22</v>
      </c>
      <c r="W8" s="4"/>
    </row>
    <row r="9" spans="1:23" ht="15">
      <c r="A9" s="2" t="s">
        <v>205</v>
      </c>
      <c r="B9" s="7" t="s">
        <v>308</v>
      </c>
      <c r="C9" s="6">
        <f t="shared" si="0"/>
        <v>164378.58</v>
      </c>
      <c r="D9" s="5"/>
      <c r="E9" s="5"/>
      <c r="F9" s="5"/>
      <c r="G9" s="5"/>
      <c r="H9" s="5"/>
      <c r="I9" s="5"/>
      <c r="J9" s="5">
        <v>600</v>
      </c>
      <c r="K9" s="5"/>
      <c r="L9" s="5">
        <v>4050</v>
      </c>
      <c r="M9" s="5"/>
      <c r="N9" s="5">
        <v>210</v>
      </c>
      <c r="O9" s="5">
        <v>7302.5</v>
      </c>
      <c r="P9" s="5"/>
      <c r="Q9" s="5">
        <v>176541.08</v>
      </c>
      <c r="R9" s="5"/>
      <c r="S9" s="5">
        <v>12304.44</v>
      </c>
      <c r="T9" s="5"/>
      <c r="U9" s="5">
        <v>8215.29</v>
      </c>
      <c r="V9" s="14">
        <f t="shared" si="1"/>
        <v>197060.81</v>
      </c>
      <c r="W9" s="4"/>
    </row>
    <row r="10" spans="1:23" ht="15">
      <c r="A10" s="2" t="s">
        <v>24</v>
      </c>
      <c r="B10" s="7" t="s">
        <v>226</v>
      </c>
      <c r="C10" s="6">
        <f t="shared" si="0"/>
        <v>168458.43</v>
      </c>
      <c r="D10" s="5"/>
      <c r="E10" s="5"/>
      <c r="F10" s="5"/>
      <c r="G10" s="5"/>
      <c r="H10" s="5"/>
      <c r="I10" s="5"/>
      <c r="J10" s="5"/>
      <c r="K10" s="5"/>
      <c r="L10" s="5">
        <v>4050</v>
      </c>
      <c r="M10" s="5"/>
      <c r="N10" s="5"/>
      <c r="O10" s="5">
        <v>1870.56</v>
      </c>
      <c r="P10" s="5"/>
      <c r="Q10" s="5">
        <v>174378.99</v>
      </c>
      <c r="R10" s="5"/>
      <c r="S10" s="5">
        <v>11650.32</v>
      </c>
      <c r="T10" s="5"/>
      <c r="U10" s="5">
        <v>8417.79</v>
      </c>
      <c r="V10" s="14">
        <f t="shared" si="1"/>
        <v>194447.1</v>
      </c>
      <c r="W10" s="4"/>
    </row>
    <row r="11" spans="1:23" ht="15">
      <c r="A11" s="2" t="s">
        <v>188</v>
      </c>
      <c r="B11" s="7" t="s">
        <v>302</v>
      </c>
      <c r="C11" s="6">
        <f t="shared" si="0"/>
        <v>168501.3</v>
      </c>
      <c r="D11" s="5"/>
      <c r="E11" s="5"/>
      <c r="F11" s="5"/>
      <c r="G11" s="5"/>
      <c r="H11" s="5"/>
      <c r="I11" s="5"/>
      <c r="J11" s="5">
        <v>600</v>
      </c>
      <c r="K11" s="5"/>
      <c r="L11" s="5">
        <v>2803.95</v>
      </c>
      <c r="M11" s="5"/>
      <c r="N11" s="5"/>
      <c r="O11" s="5">
        <v>1870.56</v>
      </c>
      <c r="P11" s="5"/>
      <c r="Q11" s="5">
        <v>173775.81</v>
      </c>
      <c r="R11" s="5"/>
      <c r="S11" s="5">
        <v>10604</v>
      </c>
      <c r="T11" s="5"/>
      <c r="U11" s="5">
        <v>5050.62</v>
      </c>
      <c r="V11" s="14">
        <f t="shared" si="1"/>
        <v>189430.43</v>
      </c>
      <c r="W11" s="4"/>
    </row>
    <row r="12" spans="1:23" ht="15">
      <c r="A12" s="2" t="s">
        <v>165</v>
      </c>
      <c r="B12" s="7" t="s">
        <v>325</v>
      </c>
      <c r="C12" s="6">
        <f t="shared" si="0"/>
        <v>168355.53</v>
      </c>
      <c r="D12" s="5"/>
      <c r="E12" s="5"/>
      <c r="F12" s="5"/>
      <c r="G12" s="5"/>
      <c r="H12" s="5"/>
      <c r="I12" s="5"/>
      <c r="J12" s="5">
        <v>600</v>
      </c>
      <c r="K12" s="5"/>
      <c r="L12" s="5">
        <v>2803.95</v>
      </c>
      <c r="M12" s="5"/>
      <c r="N12" s="5"/>
      <c r="O12" s="5"/>
      <c r="P12" s="5"/>
      <c r="Q12" s="5">
        <v>171759.48</v>
      </c>
      <c r="R12" s="5"/>
      <c r="S12" s="5">
        <v>7320</v>
      </c>
      <c r="T12" s="5"/>
      <c r="U12" s="5">
        <v>6484.9</v>
      </c>
      <c r="V12" s="14">
        <f t="shared" si="1"/>
        <v>185564.38</v>
      </c>
      <c r="W12" s="4"/>
    </row>
    <row r="13" spans="1:23" ht="15">
      <c r="A13" s="2" t="s">
        <v>159</v>
      </c>
      <c r="B13" s="7" t="s">
        <v>271</v>
      </c>
      <c r="C13" s="6">
        <f t="shared" si="0"/>
        <v>114250.76000000001</v>
      </c>
      <c r="D13" s="5">
        <v>30128.56</v>
      </c>
      <c r="E13" s="5">
        <v>7408.47</v>
      </c>
      <c r="F13" s="5">
        <v>8548.3</v>
      </c>
      <c r="G13" s="5"/>
      <c r="H13" s="5"/>
      <c r="I13" s="5"/>
      <c r="J13" s="5"/>
      <c r="K13" s="5">
        <v>1100</v>
      </c>
      <c r="L13" s="5"/>
      <c r="M13" s="5"/>
      <c r="N13" s="5">
        <v>35</v>
      </c>
      <c r="O13" s="5">
        <v>3245.58</v>
      </c>
      <c r="P13" s="5">
        <v>750</v>
      </c>
      <c r="Q13" s="5">
        <v>165466.67</v>
      </c>
      <c r="R13" s="5"/>
      <c r="S13" s="5">
        <v>14009.68</v>
      </c>
      <c r="T13" s="5"/>
      <c r="U13" s="5"/>
      <c r="V13" s="14">
        <f t="shared" si="1"/>
        <v>179476.35</v>
      </c>
      <c r="W13" s="4"/>
    </row>
    <row r="14" spans="1:23" ht="15">
      <c r="A14" s="2" t="s">
        <v>198</v>
      </c>
      <c r="B14" s="7" t="s">
        <v>303</v>
      </c>
      <c r="C14" s="6">
        <f t="shared" si="0"/>
        <v>147295.53</v>
      </c>
      <c r="D14" s="5"/>
      <c r="E14" s="5"/>
      <c r="F14" s="5"/>
      <c r="G14" s="5"/>
      <c r="H14" s="5"/>
      <c r="I14" s="5"/>
      <c r="J14" s="5"/>
      <c r="K14" s="5">
        <v>1100</v>
      </c>
      <c r="L14" s="5"/>
      <c r="M14" s="5"/>
      <c r="N14" s="5"/>
      <c r="O14" s="5">
        <v>4892.74</v>
      </c>
      <c r="P14" s="5"/>
      <c r="Q14" s="5">
        <v>153288.27</v>
      </c>
      <c r="R14" s="5"/>
      <c r="S14" s="5">
        <v>14425.2</v>
      </c>
      <c r="T14" s="5"/>
      <c r="U14" s="5">
        <v>7247.43</v>
      </c>
      <c r="V14" s="14">
        <f t="shared" si="1"/>
        <v>174960.9</v>
      </c>
      <c r="W14" s="4"/>
    </row>
    <row r="15" spans="1:23" ht="15">
      <c r="A15" s="2" t="s">
        <v>217</v>
      </c>
      <c r="B15" s="7" t="s">
        <v>238</v>
      </c>
      <c r="C15" s="6">
        <f t="shared" si="0"/>
        <v>111071.32999999999</v>
      </c>
      <c r="D15" s="5">
        <v>22919.26</v>
      </c>
      <c r="E15" s="5">
        <v>7214.63</v>
      </c>
      <c r="F15" s="5">
        <v>8324.62</v>
      </c>
      <c r="G15" s="5">
        <v>5549.64</v>
      </c>
      <c r="H15" s="5"/>
      <c r="I15" s="5"/>
      <c r="J15" s="5"/>
      <c r="K15" s="5">
        <v>1150</v>
      </c>
      <c r="L15" s="5"/>
      <c r="M15" s="5"/>
      <c r="N15" s="5">
        <v>87.5</v>
      </c>
      <c r="O15" s="5">
        <v>3740.3</v>
      </c>
      <c r="P15" s="5"/>
      <c r="Q15" s="5">
        <v>160057.28</v>
      </c>
      <c r="R15" s="5"/>
      <c r="S15" s="5">
        <v>14425.2</v>
      </c>
      <c r="T15" s="5"/>
      <c r="U15" s="5"/>
      <c r="V15" s="21">
        <f t="shared" si="1"/>
        <v>174482.48</v>
      </c>
      <c r="W15" s="4"/>
    </row>
    <row r="16" spans="1:23" ht="15">
      <c r="A16" s="2" t="s">
        <v>175</v>
      </c>
      <c r="B16" s="7" t="s">
        <v>252</v>
      </c>
      <c r="C16" s="6">
        <f t="shared" si="0"/>
        <v>164751.36000000002</v>
      </c>
      <c r="D16" s="5"/>
      <c r="E16" s="5"/>
      <c r="F16" s="5"/>
      <c r="G16" s="5"/>
      <c r="H16" s="5"/>
      <c r="I16" s="5"/>
      <c r="J16" s="5">
        <v>350</v>
      </c>
      <c r="K16" s="5"/>
      <c r="L16" s="5">
        <v>1142.35</v>
      </c>
      <c r="M16" s="5"/>
      <c r="N16" s="5"/>
      <c r="O16" s="5">
        <v>647.68</v>
      </c>
      <c r="P16" s="5"/>
      <c r="Q16" s="5">
        <v>166891.39</v>
      </c>
      <c r="R16" s="5"/>
      <c r="S16" s="5">
        <v>3889.74</v>
      </c>
      <c r="T16" s="5"/>
      <c r="U16" s="5">
        <v>2057.66</v>
      </c>
      <c r="V16" s="14">
        <f t="shared" si="1"/>
        <v>172838.79</v>
      </c>
      <c r="W16" s="4"/>
    </row>
    <row r="17" spans="1:23" ht="15">
      <c r="A17" s="2" t="s">
        <v>314</v>
      </c>
      <c r="B17" s="7" t="s">
        <v>235</v>
      </c>
      <c r="C17" s="6">
        <f t="shared" si="0"/>
        <v>138036.49</v>
      </c>
      <c r="D17" s="5"/>
      <c r="E17" s="5"/>
      <c r="F17" s="5"/>
      <c r="G17" s="5"/>
      <c r="H17" s="5"/>
      <c r="I17" s="5"/>
      <c r="J17" s="5">
        <v>780</v>
      </c>
      <c r="K17" s="5"/>
      <c r="L17" s="5">
        <v>2803.95</v>
      </c>
      <c r="M17" s="5"/>
      <c r="N17" s="5"/>
      <c r="O17" s="5">
        <v>8728.21</v>
      </c>
      <c r="P17" s="5"/>
      <c r="Q17" s="5">
        <v>150348.65</v>
      </c>
      <c r="R17" s="5"/>
      <c r="S17" s="5">
        <v>14425.2</v>
      </c>
      <c r="T17" s="5"/>
      <c r="U17" s="5">
        <v>7265.16</v>
      </c>
      <c r="V17" s="14">
        <f t="shared" si="1"/>
        <v>172039.01</v>
      </c>
      <c r="W17" s="4"/>
    </row>
    <row r="18" spans="1:23" ht="15">
      <c r="A18" s="2" t="s">
        <v>154</v>
      </c>
      <c r="B18" s="7" t="s">
        <v>238</v>
      </c>
      <c r="C18" s="6">
        <f t="shared" si="0"/>
        <v>114014.46999999999</v>
      </c>
      <c r="D18" s="5">
        <v>21740.06</v>
      </c>
      <c r="E18" s="5">
        <v>7408.47</v>
      </c>
      <c r="F18" s="5">
        <v>8548.3</v>
      </c>
      <c r="G18" s="5"/>
      <c r="H18" s="5"/>
      <c r="I18" s="5"/>
      <c r="J18" s="5"/>
      <c r="K18" s="5">
        <v>1150</v>
      </c>
      <c r="L18" s="5"/>
      <c r="M18" s="5"/>
      <c r="N18" s="5"/>
      <c r="O18" s="5">
        <v>3354.22</v>
      </c>
      <c r="P18" s="5"/>
      <c r="Q18" s="5">
        <v>156215.52</v>
      </c>
      <c r="R18" s="5"/>
      <c r="S18" s="5">
        <v>14425.2</v>
      </c>
      <c r="T18" s="5"/>
      <c r="U18" s="5"/>
      <c r="V18" s="14">
        <f t="shared" si="1"/>
        <v>170640.72</v>
      </c>
      <c r="W18" s="4"/>
    </row>
    <row r="19" spans="1:23" ht="15">
      <c r="A19" s="2" t="s">
        <v>78</v>
      </c>
      <c r="B19" s="7" t="s">
        <v>254</v>
      </c>
      <c r="C19" s="6">
        <f t="shared" si="0"/>
        <v>145367.19</v>
      </c>
      <c r="D19" s="5"/>
      <c r="E19" s="5"/>
      <c r="F19" s="5"/>
      <c r="G19" s="5"/>
      <c r="H19" s="5"/>
      <c r="I19" s="5"/>
      <c r="J19" s="5">
        <v>600</v>
      </c>
      <c r="K19" s="5"/>
      <c r="L19" s="5"/>
      <c r="M19" s="5"/>
      <c r="N19" s="5">
        <v>210</v>
      </c>
      <c r="O19" s="5">
        <v>9535.43</v>
      </c>
      <c r="P19" s="5"/>
      <c r="Q19" s="5">
        <v>155712.62</v>
      </c>
      <c r="R19" s="5"/>
      <c r="S19" s="5">
        <v>7320</v>
      </c>
      <c r="T19" s="5"/>
      <c r="U19" s="5">
        <v>7265.16</v>
      </c>
      <c r="V19" s="14">
        <f t="shared" si="1"/>
        <v>170297.78</v>
      </c>
      <c r="W19" s="4"/>
    </row>
    <row r="20" spans="1:23" ht="15">
      <c r="A20" s="2" t="s">
        <v>181</v>
      </c>
      <c r="B20" s="7" t="s">
        <v>271</v>
      </c>
      <c r="C20" s="6">
        <f t="shared" si="0"/>
        <v>114331.36000000002</v>
      </c>
      <c r="D20" s="5">
        <v>13435.68</v>
      </c>
      <c r="E20" s="5">
        <v>7408.47</v>
      </c>
      <c r="F20" s="5">
        <v>8548.3</v>
      </c>
      <c r="G20" s="5">
        <v>5698.74</v>
      </c>
      <c r="H20" s="5"/>
      <c r="I20" s="5"/>
      <c r="J20" s="5"/>
      <c r="K20" s="5">
        <v>1100</v>
      </c>
      <c r="L20" s="5"/>
      <c r="M20" s="5"/>
      <c r="N20" s="5"/>
      <c r="O20" s="5">
        <v>3054.09</v>
      </c>
      <c r="P20" s="5"/>
      <c r="Q20" s="5">
        <v>153576.64</v>
      </c>
      <c r="R20" s="5"/>
      <c r="S20" s="5">
        <v>14078.34</v>
      </c>
      <c r="T20" s="5"/>
      <c r="U20" s="5"/>
      <c r="V20" s="14">
        <f t="shared" si="1"/>
        <v>167654.98</v>
      </c>
      <c r="W20" s="4"/>
    </row>
    <row r="21" spans="1:23" ht="15">
      <c r="A21" s="2" t="s">
        <v>54</v>
      </c>
      <c r="B21" s="7" t="s">
        <v>219</v>
      </c>
      <c r="C21" s="6">
        <f t="shared" si="0"/>
        <v>98492.45999999999</v>
      </c>
      <c r="D21" s="5">
        <v>39667.5</v>
      </c>
      <c r="E21" s="5">
        <v>6399.96</v>
      </c>
      <c r="F21" s="5"/>
      <c r="G21" s="5"/>
      <c r="H21" s="5"/>
      <c r="I21" s="5">
        <v>4923.06</v>
      </c>
      <c r="J21" s="5"/>
      <c r="K21" s="5">
        <v>1150</v>
      </c>
      <c r="L21" s="5"/>
      <c r="M21" s="5"/>
      <c r="N21" s="5"/>
      <c r="O21" s="5">
        <v>3298.56</v>
      </c>
      <c r="P21" s="5"/>
      <c r="Q21" s="5">
        <v>153931.53999999998</v>
      </c>
      <c r="R21" s="5"/>
      <c r="S21" s="5">
        <v>11650.32</v>
      </c>
      <c r="T21" s="5"/>
      <c r="U21" s="5"/>
      <c r="V21" s="14">
        <f t="shared" si="1"/>
        <v>165581.86</v>
      </c>
      <c r="W21" s="4"/>
    </row>
    <row r="22" spans="1:23" ht="15">
      <c r="A22" s="2" t="s">
        <v>68</v>
      </c>
      <c r="B22" s="7" t="s">
        <v>251</v>
      </c>
      <c r="C22" s="6">
        <f t="shared" si="0"/>
        <v>133104.65</v>
      </c>
      <c r="D22" s="5"/>
      <c r="E22" s="5"/>
      <c r="F22" s="5"/>
      <c r="G22" s="5"/>
      <c r="H22" s="5"/>
      <c r="I22" s="5">
        <v>4915.44</v>
      </c>
      <c r="J22" s="5"/>
      <c r="K22" s="5"/>
      <c r="L22" s="5"/>
      <c r="M22" s="5"/>
      <c r="N22" s="5"/>
      <c r="O22" s="5">
        <v>9932.82</v>
      </c>
      <c r="P22" s="5"/>
      <c r="Q22" s="5">
        <v>147952.91</v>
      </c>
      <c r="R22" s="5"/>
      <c r="S22" s="5">
        <v>11785.04</v>
      </c>
      <c r="T22" s="5"/>
      <c r="U22" s="5">
        <v>5836.92</v>
      </c>
      <c r="V22" s="14">
        <f t="shared" si="1"/>
        <v>165574.87000000002</v>
      </c>
      <c r="W22" s="4"/>
    </row>
    <row r="23" spans="1:23" ht="15">
      <c r="A23" s="2" t="s">
        <v>197</v>
      </c>
      <c r="B23" s="7" t="s">
        <v>267</v>
      </c>
      <c r="C23" s="6">
        <f t="shared" si="0"/>
        <v>134148.41999999998</v>
      </c>
      <c r="D23" s="5"/>
      <c r="E23" s="5"/>
      <c r="F23" s="5"/>
      <c r="G23" s="5"/>
      <c r="H23" s="5"/>
      <c r="I23" s="5"/>
      <c r="J23" s="5">
        <v>600</v>
      </c>
      <c r="K23" s="5"/>
      <c r="L23" s="5">
        <v>2803.95</v>
      </c>
      <c r="M23" s="5"/>
      <c r="N23" s="5">
        <v>35</v>
      </c>
      <c r="O23" s="5">
        <v>10682.41</v>
      </c>
      <c r="P23" s="5"/>
      <c r="Q23" s="5">
        <v>148269.78</v>
      </c>
      <c r="R23" s="5"/>
      <c r="S23" s="5">
        <v>13264.02</v>
      </c>
      <c r="T23" s="5"/>
      <c r="U23" s="5">
        <v>4024.35</v>
      </c>
      <c r="V23" s="14">
        <f t="shared" si="1"/>
        <v>165558.15</v>
      </c>
      <c r="W23" s="4"/>
    </row>
    <row r="24" spans="1:23" ht="15">
      <c r="A24" s="2" t="s">
        <v>36</v>
      </c>
      <c r="B24" s="7" t="s">
        <v>235</v>
      </c>
      <c r="C24" s="6">
        <f t="shared" si="0"/>
        <v>145517.98</v>
      </c>
      <c r="D24" s="5"/>
      <c r="E24" s="5"/>
      <c r="F24" s="5"/>
      <c r="G24" s="5"/>
      <c r="H24" s="5"/>
      <c r="I24" s="5"/>
      <c r="J24" s="5"/>
      <c r="K24" s="5"/>
      <c r="L24" s="5">
        <v>2803.95</v>
      </c>
      <c r="M24" s="5"/>
      <c r="N24" s="5"/>
      <c r="O24" s="5">
        <v>1614.48</v>
      </c>
      <c r="P24" s="5"/>
      <c r="Q24" s="5">
        <v>149936.41</v>
      </c>
      <c r="R24" s="5"/>
      <c r="S24" s="5">
        <v>7320</v>
      </c>
      <c r="T24" s="5"/>
      <c r="U24" s="5">
        <v>5812.02</v>
      </c>
      <c r="V24" s="14">
        <f t="shared" si="1"/>
        <v>163068.43</v>
      </c>
      <c r="W24" s="4"/>
    </row>
    <row r="25" spans="1:23" ht="15">
      <c r="A25" s="2" t="s">
        <v>105</v>
      </c>
      <c r="B25" s="7" t="s">
        <v>271</v>
      </c>
      <c r="C25" s="6">
        <f t="shared" si="0"/>
        <v>114014.04000000001</v>
      </c>
      <c r="D25" s="5">
        <v>14714.83</v>
      </c>
      <c r="E25" s="5">
        <v>7408.47</v>
      </c>
      <c r="F25" s="5">
        <v>8548.3</v>
      </c>
      <c r="G25" s="5"/>
      <c r="H25" s="5"/>
      <c r="I25" s="5"/>
      <c r="J25" s="5"/>
      <c r="K25" s="5">
        <v>1100</v>
      </c>
      <c r="L25" s="5"/>
      <c r="M25" s="5"/>
      <c r="N25" s="5"/>
      <c r="O25" s="5">
        <v>1489.92</v>
      </c>
      <c r="P25" s="5"/>
      <c r="Q25" s="5">
        <v>147275.56</v>
      </c>
      <c r="R25" s="5"/>
      <c r="S25" s="5">
        <v>14425.2</v>
      </c>
      <c r="T25" s="5"/>
      <c r="U25" s="5"/>
      <c r="V25" s="14">
        <f t="shared" si="1"/>
        <v>161700.76</v>
      </c>
      <c r="W25" s="4"/>
    </row>
    <row r="26" spans="1:23" ht="15">
      <c r="A26" s="2" t="s">
        <v>190</v>
      </c>
      <c r="B26" s="7" t="s">
        <v>303</v>
      </c>
      <c r="C26" s="6">
        <f t="shared" si="0"/>
        <v>143988.47</v>
      </c>
      <c r="D26" s="5"/>
      <c r="E26" s="5"/>
      <c r="F26" s="5"/>
      <c r="G26" s="5"/>
      <c r="H26" s="5"/>
      <c r="I26" s="5"/>
      <c r="J26" s="5"/>
      <c r="K26" s="5">
        <v>1100</v>
      </c>
      <c r="L26" s="5"/>
      <c r="M26" s="5"/>
      <c r="N26" s="5">
        <v>192.5</v>
      </c>
      <c r="O26" s="5">
        <v>2664.23</v>
      </c>
      <c r="P26" s="5"/>
      <c r="Q26" s="5">
        <v>147945.2</v>
      </c>
      <c r="R26" s="5"/>
      <c r="S26" s="5">
        <v>7320</v>
      </c>
      <c r="T26" s="5"/>
      <c r="U26" s="5">
        <v>5754.78</v>
      </c>
      <c r="V26" s="14">
        <f t="shared" si="1"/>
        <v>161019.98</v>
      </c>
      <c r="W26" s="4"/>
    </row>
    <row r="27" spans="1:23" ht="15">
      <c r="A27" s="2" t="s">
        <v>29</v>
      </c>
      <c r="B27" s="7" t="s">
        <v>231</v>
      </c>
      <c r="C27" s="6">
        <f t="shared" si="0"/>
        <v>128229.20999999999</v>
      </c>
      <c r="D27" s="5"/>
      <c r="E27" s="5"/>
      <c r="F27" s="5"/>
      <c r="G27" s="5"/>
      <c r="H27" s="5"/>
      <c r="I27" s="5"/>
      <c r="J27" s="5">
        <v>600</v>
      </c>
      <c r="K27" s="5"/>
      <c r="L27" s="5"/>
      <c r="M27" s="5"/>
      <c r="N27" s="5"/>
      <c r="O27" s="5">
        <v>10671.03</v>
      </c>
      <c r="P27" s="5"/>
      <c r="Q27" s="5">
        <v>139500.24</v>
      </c>
      <c r="R27" s="5"/>
      <c r="S27" s="5">
        <v>14425.2</v>
      </c>
      <c r="T27" s="5"/>
      <c r="U27" s="5">
        <v>6411.42</v>
      </c>
      <c r="V27" s="14">
        <f t="shared" si="1"/>
        <v>160336.86000000002</v>
      </c>
      <c r="W27" s="4"/>
    </row>
    <row r="28" spans="1:23" ht="15">
      <c r="A28" s="2" t="s">
        <v>73</v>
      </c>
      <c r="B28" s="7" t="s">
        <v>239</v>
      </c>
      <c r="C28" s="6">
        <f t="shared" si="0"/>
        <v>130071.59999999999</v>
      </c>
      <c r="D28" s="5"/>
      <c r="E28" s="5"/>
      <c r="F28" s="5"/>
      <c r="G28" s="5"/>
      <c r="H28" s="5"/>
      <c r="I28" s="5"/>
      <c r="J28" s="5">
        <v>600</v>
      </c>
      <c r="K28" s="5"/>
      <c r="L28" s="5"/>
      <c r="M28" s="5"/>
      <c r="N28" s="5"/>
      <c r="O28" s="5">
        <v>11676.99</v>
      </c>
      <c r="P28" s="5"/>
      <c r="Q28" s="5">
        <v>142348.59</v>
      </c>
      <c r="R28" s="5"/>
      <c r="S28" s="5">
        <v>12304.44</v>
      </c>
      <c r="T28" s="5"/>
      <c r="U28" s="5">
        <v>5195.64</v>
      </c>
      <c r="V28" s="14">
        <f t="shared" si="1"/>
        <v>159848.67</v>
      </c>
      <c r="W28" s="4"/>
    </row>
    <row r="29" spans="1:23" ht="15">
      <c r="A29" s="2" t="s">
        <v>71</v>
      </c>
      <c r="B29" s="7" t="s">
        <v>219</v>
      </c>
      <c r="C29" s="6">
        <f t="shared" si="0"/>
        <v>98580.39000000001</v>
      </c>
      <c r="D29" s="5">
        <v>23181.69</v>
      </c>
      <c r="E29" s="5">
        <v>6399.96</v>
      </c>
      <c r="F29" s="5">
        <v>7384.55</v>
      </c>
      <c r="G29" s="5"/>
      <c r="H29" s="5"/>
      <c r="I29" s="5">
        <v>4923.06</v>
      </c>
      <c r="J29" s="5"/>
      <c r="K29" s="5">
        <v>1150</v>
      </c>
      <c r="L29" s="5"/>
      <c r="M29" s="5"/>
      <c r="N29" s="5"/>
      <c r="O29" s="5">
        <v>2927.13</v>
      </c>
      <c r="P29" s="5">
        <v>1500</v>
      </c>
      <c r="Q29" s="5">
        <v>146046.78</v>
      </c>
      <c r="R29" s="5"/>
      <c r="S29" s="5">
        <v>12304.44</v>
      </c>
      <c r="T29" s="5"/>
      <c r="U29" s="5"/>
      <c r="V29" s="14">
        <f t="shared" si="1"/>
        <v>158351.22</v>
      </c>
      <c r="W29" s="4"/>
    </row>
    <row r="30" spans="1:23" ht="15">
      <c r="A30" s="2" t="s">
        <v>169</v>
      </c>
      <c r="B30" s="7" t="s">
        <v>238</v>
      </c>
      <c r="C30" s="6">
        <f t="shared" si="0"/>
        <v>106009.44</v>
      </c>
      <c r="D30" s="5">
        <v>18092.83</v>
      </c>
      <c r="E30" s="5">
        <v>6888.3</v>
      </c>
      <c r="F30" s="5">
        <v>7947.89</v>
      </c>
      <c r="G30" s="5">
        <v>5298.63</v>
      </c>
      <c r="H30" s="5">
        <v>117.82</v>
      </c>
      <c r="I30" s="5"/>
      <c r="J30" s="5"/>
      <c r="K30" s="5">
        <v>1150</v>
      </c>
      <c r="L30" s="5"/>
      <c r="M30" s="5"/>
      <c r="N30" s="5"/>
      <c r="O30" s="5">
        <v>1124.99</v>
      </c>
      <c r="P30" s="5"/>
      <c r="Q30" s="5">
        <v>146629.9</v>
      </c>
      <c r="R30" s="5"/>
      <c r="S30" s="5">
        <v>11681.16</v>
      </c>
      <c r="T30" s="5"/>
      <c r="U30" s="5"/>
      <c r="V30" s="14">
        <f t="shared" si="1"/>
        <v>158311.06</v>
      </c>
      <c r="W30" s="4"/>
    </row>
    <row r="31" spans="1:23" ht="15">
      <c r="A31" s="2" t="s">
        <v>106</v>
      </c>
      <c r="B31" s="7" t="s">
        <v>219</v>
      </c>
      <c r="C31" s="6">
        <f t="shared" si="0"/>
        <v>100205.38999999998</v>
      </c>
      <c r="D31" s="5">
        <v>19697.43</v>
      </c>
      <c r="E31" s="5">
        <v>6456.79</v>
      </c>
      <c r="F31" s="5">
        <v>7450.12</v>
      </c>
      <c r="G31" s="5"/>
      <c r="H31" s="5"/>
      <c r="I31" s="5">
        <v>4966.77</v>
      </c>
      <c r="J31" s="5"/>
      <c r="K31" s="5">
        <v>1150</v>
      </c>
      <c r="L31" s="5"/>
      <c r="M31" s="5"/>
      <c r="N31" s="5">
        <v>192.5</v>
      </c>
      <c r="O31" s="5">
        <v>2970.14</v>
      </c>
      <c r="P31" s="5"/>
      <c r="Q31" s="5">
        <v>143089.13999999998</v>
      </c>
      <c r="R31" s="5"/>
      <c r="S31" s="5">
        <v>14425.2</v>
      </c>
      <c r="T31" s="5"/>
      <c r="U31" s="5"/>
      <c r="V31" s="14">
        <f t="shared" si="1"/>
        <v>157514.34</v>
      </c>
      <c r="W31" s="4"/>
    </row>
    <row r="32" spans="1:23" ht="15">
      <c r="A32" s="2" t="s">
        <v>173</v>
      </c>
      <c r="B32" s="7" t="s">
        <v>297</v>
      </c>
      <c r="C32" s="6">
        <f t="shared" si="0"/>
        <v>128246.35999999999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210</v>
      </c>
      <c r="O32" s="5">
        <v>9557.9</v>
      </c>
      <c r="P32" s="5"/>
      <c r="Q32" s="5">
        <v>138014.25999999998</v>
      </c>
      <c r="R32" s="5"/>
      <c r="S32" s="5">
        <v>11650.32</v>
      </c>
      <c r="T32" s="5"/>
      <c r="U32" s="5">
        <v>6411.42</v>
      </c>
      <c r="V32" s="14">
        <f t="shared" si="1"/>
        <v>156076</v>
      </c>
      <c r="W32" s="4"/>
    </row>
    <row r="33" spans="1:23" ht="15">
      <c r="A33" s="2" t="s">
        <v>100</v>
      </c>
      <c r="B33" s="7" t="s">
        <v>267</v>
      </c>
      <c r="C33" s="6">
        <f t="shared" si="0"/>
        <v>134584.74</v>
      </c>
      <c r="D33" s="5"/>
      <c r="E33" s="5"/>
      <c r="F33" s="5"/>
      <c r="G33" s="5"/>
      <c r="H33" s="5"/>
      <c r="I33" s="5"/>
      <c r="J33" s="5">
        <v>600</v>
      </c>
      <c r="K33" s="5"/>
      <c r="L33" s="5">
        <v>2803.95</v>
      </c>
      <c r="M33" s="5"/>
      <c r="N33" s="5">
        <v>175</v>
      </c>
      <c r="O33" s="5">
        <v>747.72</v>
      </c>
      <c r="P33" s="5"/>
      <c r="Q33" s="5">
        <v>138911.41</v>
      </c>
      <c r="R33" s="5"/>
      <c r="S33" s="5">
        <v>12304.44</v>
      </c>
      <c r="T33" s="5"/>
      <c r="U33" s="5">
        <v>4037.58</v>
      </c>
      <c r="V33" s="14">
        <f t="shared" si="1"/>
        <v>155253.43</v>
      </c>
      <c r="W33" s="4"/>
    </row>
    <row r="34" spans="1:23" ht="15">
      <c r="A34" s="2" t="s">
        <v>171</v>
      </c>
      <c r="B34" s="7" t="s">
        <v>219</v>
      </c>
      <c r="C34" s="6">
        <f t="shared" si="0"/>
        <v>98717.92999999998</v>
      </c>
      <c r="D34" s="5">
        <v>13261.24</v>
      </c>
      <c r="E34" s="5">
        <v>6339.89</v>
      </c>
      <c r="F34" s="5">
        <v>7315.22</v>
      </c>
      <c r="G34" s="5">
        <v>4876.84</v>
      </c>
      <c r="H34" s="5">
        <v>12.54</v>
      </c>
      <c r="I34" s="5">
        <v>4876.84</v>
      </c>
      <c r="J34" s="5"/>
      <c r="K34" s="5">
        <v>1150</v>
      </c>
      <c r="L34" s="5"/>
      <c r="M34" s="5"/>
      <c r="N34" s="5"/>
      <c r="O34" s="5">
        <v>3668.08</v>
      </c>
      <c r="P34" s="5"/>
      <c r="Q34" s="5">
        <v>140218.58</v>
      </c>
      <c r="R34" s="5"/>
      <c r="S34" s="5">
        <v>14425.2</v>
      </c>
      <c r="T34" s="5"/>
      <c r="U34" s="5"/>
      <c r="V34" s="14">
        <f t="shared" si="1"/>
        <v>154643.78</v>
      </c>
      <c r="W34" s="4"/>
    </row>
    <row r="35" spans="1:23" ht="15">
      <c r="A35" s="2" t="s">
        <v>153</v>
      </c>
      <c r="B35" s="7" t="s">
        <v>271</v>
      </c>
      <c r="C35" s="6">
        <f t="shared" si="0"/>
        <v>115337.19999999998</v>
      </c>
      <c r="D35" s="5">
        <v>6105.94</v>
      </c>
      <c r="E35" s="5">
        <v>6956.38</v>
      </c>
      <c r="F35" s="5">
        <v>8026.68</v>
      </c>
      <c r="G35" s="5"/>
      <c r="H35" s="5"/>
      <c r="I35" s="5">
        <v>5350.98</v>
      </c>
      <c r="J35" s="5"/>
      <c r="K35" s="5">
        <v>1100</v>
      </c>
      <c r="L35" s="5"/>
      <c r="M35" s="5"/>
      <c r="N35" s="5">
        <v>192.5</v>
      </c>
      <c r="O35" s="5">
        <v>3351.08</v>
      </c>
      <c r="P35" s="5">
        <v>750</v>
      </c>
      <c r="Q35" s="5">
        <v>147170.75999999998</v>
      </c>
      <c r="R35" s="5"/>
      <c r="S35" s="5">
        <v>6867.48</v>
      </c>
      <c r="T35" s="5"/>
      <c r="U35" s="5"/>
      <c r="V35" s="14">
        <f t="shared" si="1"/>
        <v>154038.24</v>
      </c>
      <c r="W35" s="4"/>
    </row>
    <row r="36" spans="1:23" ht="15">
      <c r="A36" s="2" t="s">
        <v>174</v>
      </c>
      <c r="B36" s="7" t="s">
        <v>219</v>
      </c>
      <c r="C36" s="6">
        <f t="shared" si="0"/>
        <v>98493.90999999997</v>
      </c>
      <c r="D36" s="5">
        <v>20633.82</v>
      </c>
      <c r="E36" s="5">
        <v>6399.96</v>
      </c>
      <c r="F36" s="5">
        <v>4923.06</v>
      </c>
      <c r="G36" s="5"/>
      <c r="H36" s="5"/>
      <c r="I36" s="5">
        <v>4923.06</v>
      </c>
      <c r="J36" s="5"/>
      <c r="K36" s="5">
        <v>1100</v>
      </c>
      <c r="L36" s="5"/>
      <c r="M36" s="5"/>
      <c r="N36" s="5"/>
      <c r="O36" s="5">
        <v>2771.33</v>
      </c>
      <c r="P36" s="5"/>
      <c r="Q36" s="5">
        <v>139245.13999999998</v>
      </c>
      <c r="R36" s="5"/>
      <c r="S36" s="5">
        <v>13801.92</v>
      </c>
      <c r="T36" s="5"/>
      <c r="U36" s="5"/>
      <c r="V36" s="14">
        <f t="shared" si="1"/>
        <v>153047.06</v>
      </c>
      <c r="W36" s="4"/>
    </row>
    <row r="37" spans="1:23" ht="15">
      <c r="A37" s="2" t="s">
        <v>40</v>
      </c>
      <c r="B37" s="7" t="s">
        <v>238</v>
      </c>
      <c r="C37" s="6">
        <f t="shared" si="0"/>
        <v>106121.34</v>
      </c>
      <c r="D37" s="5">
        <v>20509.67</v>
      </c>
      <c r="E37" s="5">
        <v>6888.3</v>
      </c>
      <c r="F37" s="5">
        <v>7947.89</v>
      </c>
      <c r="G37" s="5">
        <v>1982.1</v>
      </c>
      <c r="H37" s="5">
        <v>222.4</v>
      </c>
      <c r="I37" s="5"/>
      <c r="J37" s="5"/>
      <c r="K37" s="5">
        <v>1100</v>
      </c>
      <c r="L37" s="5"/>
      <c r="M37" s="5"/>
      <c r="N37" s="5"/>
      <c r="O37" s="5">
        <v>762.63</v>
      </c>
      <c r="P37" s="5"/>
      <c r="Q37" s="5">
        <v>145534.33</v>
      </c>
      <c r="R37" s="5"/>
      <c r="S37" s="5">
        <v>7320</v>
      </c>
      <c r="T37" s="5"/>
      <c r="U37" s="5"/>
      <c r="V37" s="14">
        <f t="shared" si="1"/>
        <v>152854.33</v>
      </c>
      <c r="W37" s="4"/>
    </row>
    <row r="38" spans="1:23" ht="15">
      <c r="A38" s="2" t="s">
        <v>201</v>
      </c>
      <c r="B38" s="7" t="s">
        <v>219</v>
      </c>
      <c r="C38" s="6">
        <f t="shared" si="0"/>
        <v>98925.77</v>
      </c>
      <c r="D38" s="5">
        <v>21515.73</v>
      </c>
      <c r="E38" s="5">
        <v>6332.64</v>
      </c>
      <c r="F38" s="5">
        <v>7306.85</v>
      </c>
      <c r="G38" s="5"/>
      <c r="H38" s="5"/>
      <c r="I38" s="5">
        <v>1841.64</v>
      </c>
      <c r="J38" s="5"/>
      <c r="K38" s="5">
        <v>1100</v>
      </c>
      <c r="L38" s="5"/>
      <c r="M38" s="5"/>
      <c r="N38" s="5">
        <v>210</v>
      </c>
      <c r="O38" s="5">
        <v>2791.94</v>
      </c>
      <c r="P38" s="5"/>
      <c r="Q38" s="5">
        <v>140024.57</v>
      </c>
      <c r="R38" s="5"/>
      <c r="S38" s="5">
        <v>12304.44</v>
      </c>
      <c r="T38" s="5"/>
      <c r="U38" s="5"/>
      <c r="V38" s="14">
        <f t="shared" si="1"/>
        <v>152329.01</v>
      </c>
      <c r="W38" s="4"/>
    </row>
    <row r="39" spans="1:23" ht="15">
      <c r="A39" s="2" t="s">
        <v>192</v>
      </c>
      <c r="B39" s="7" t="s">
        <v>219</v>
      </c>
      <c r="C39" s="6">
        <f t="shared" si="0"/>
        <v>98493.19000000002</v>
      </c>
      <c r="D39" s="5">
        <v>19769.48</v>
      </c>
      <c r="E39" s="5">
        <v>6399.96</v>
      </c>
      <c r="F39" s="5">
        <v>7384.55</v>
      </c>
      <c r="G39" s="5"/>
      <c r="H39" s="5">
        <v>145.5</v>
      </c>
      <c r="I39" s="5"/>
      <c r="J39" s="5"/>
      <c r="K39" s="5">
        <v>1100</v>
      </c>
      <c r="L39" s="5"/>
      <c r="M39" s="5"/>
      <c r="N39" s="5">
        <v>192.5</v>
      </c>
      <c r="O39" s="5">
        <v>5056.52</v>
      </c>
      <c r="P39" s="5"/>
      <c r="Q39" s="5">
        <v>138541.7</v>
      </c>
      <c r="R39" s="5"/>
      <c r="S39" s="5">
        <v>12304.44</v>
      </c>
      <c r="T39" s="5"/>
      <c r="U39" s="5"/>
      <c r="V39" s="14">
        <f t="shared" si="1"/>
        <v>150846.14</v>
      </c>
      <c r="W39" s="4"/>
    </row>
    <row r="40" spans="1:23" ht="15">
      <c r="A40" s="2" t="s">
        <v>186</v>
      </c>
      <c r="B40" s="7" t="s">
        <v>301</v>
      </c>
      <c r="C40" s="6">
        <f t="shared" si="0"/>
        <v>134646.84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1496.16</v>
      </c>
      <c r="P40" s="5"/>
      <c r="Q40" s="5">
        <v>136143</v>
      </c>
      <c r="R40" s="5"/>
      <c r="S40" s="5">
        <v>7320</v>
      </c>
      <c r="T40" s="5"/>
      <c r="U40" s="5">
        <v>6732.45</v>
      </c>
      <c r="V40" s="14">
        <f t="shared" si="1"/>
        <v>150195.45</v>
      </c>
      <c r="W40" s="4"/>
    </row>
    <row r="41" spans="1:23" ht="15">
      <c r="A41" s="2" t="s">
        <v>176</v>
      </c>
      <c r="B41" s="7" t="s">
        <v>239</v>
      </c>
      <c r="C41" s="6">
        <f t="shared" si="0"/>
        <v>128229.20999999999</v>
      </c>
      <c r="D41" s="5"/>
      <c r="E41" s="5"/>
      <c r="F41" s="5"/>
      <c r="G41" s="5"/>
      <c r="H41" s="5"/>
      <c r="I41" s="5"/>
      <c r="J41" s="5">
        <v>600</v>
      </c>
      <c r="K41" s="5"/>
      <c r="L41" s="5"/>
      <c r="M41" s="5"/>
      <c r="N41" s="5"/>
      <c r="O41" s="5">
        <v>6055.38</v>
      </c>
      <c r="P41" s="5"/>
      <c r="Q41" s="5">
        <v>134884.59</v>
      </c>
      <c r="R41" s="5"/>
      <c r="S41" s="5">
        <v>7320</v>
      </c>
      <c r="T41" s="5"/>
      <c r="U41" s="5">
        <v>4321.86</v>
      </c>
      <c r="V41" s="14">
        <f t="shared" si="1"/>
        <v>146526.44999999998</v>
      </c>
      <c r="W41" s="4"/>
    </row>
    <row r="42" spans="1:23" ht="15">
      <c r="A42" s="2" t="s">
        <v>60</v>
      </c>
      <c r="B42" s="7" t="s">
        <v>231</v>
      </c>
      <c r="C42" s="6">
        <f t="shared" si="0"/>
        <v>125176.04999999999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1260.41</v>
      </c>
      <c r="P42" s="5"/>
      <c r="Q42" s="5">
        <v>126436.45999999999</v>
      </c>
      <c r="R42" s="5"/>
      <c r="S42" s="5">
        <v>12304.44</v>
      </c>
      <c r="T42" s="5"/>
      <c r="U42" s="5">
        <v>6258.87</v>
      </c>
      <c r="V42" s="14">
        <f t="shared" si="1"/>
        <v>144999.77</v>
      </c>
      <c r="W42" s="4"/>
    </row>
    <row r="43" spans="1:23" ht="15">
      <c r="A43" s="2" t="s">
        <v>119</v>
      </c>
      <c r="B43" s="7" t="s">
        <v>219</v>
      </c>
      <c r="C43" s="6">
        <f t="shared" si="0"/>
        <v>107679.38000000002</v>
      </c>
      <c r="D43" s="5">
        <v>6393.46</v>
      </c>
      <c r="E43" s="5">
        <v>6112.23</v>
      </c>
      <c r="F43" s="5">
        <v>7052.42</v>
      </c>
      <c r="G43" s="5"/>
      <c r="H43" s="5"/>
      <c r="I43" s="5"/>
      <c r="J43" s="5"/>
      <c r="K43" s="5">
        <v>1100</v>
      </c>
      <c r="L43" s="5"/>
      <c r="M43" s="5"/>
      <c r="N43" s="5"/>
      <c r="O43" s="5">
        <v>1219.48</v>
      </c>
      <c r="P43" s="5"/>
      <c r="Q43" s="5">
        <v>129556.97000000002</v>
      </c>
      <c r="R43" s="5"/>
      <c r="S43" s="5">
        <v>14425.2</v>
      </c>
      <c r="T43" s="5"/>
      <c r="U43" s="5"/>
      <c r="V43" s="14">
        <f t="shared" si="1"/>
        <v>143982.17</v>
      </c>
      <c r="W43" s="4"/>
    </row>
    <row r="44" spans="1:23" ht="15">
      <c r="A44" s="2" t="s">
        <v>45</v>
      </c>
      <c r="B44" s="7" t="s">
        <v>240</v>
      </c>
      <c r="C44" s="6">
        <f t="shared" si="0"/>
        <v>94009.81999999999</v>
      </c>
      <c r="D44" s="5">
        <v>11634.35</v>
      </c>
      <c r="E44" s="5"/>
      <c r="F44" s="5">
        <v>6972.51</v>
      </c>
      <c r="G44" s="5"/>
      <c r="H44" s="5">
        <v>2324.17</v>
      </c>
      <c r="I44" s="5"/>
      <c r="J44" s="5"/>
      <c r="K44" s="5"/>
      <c r="L44" s="5"/>
      <c r="M44" s="5"/>
      <c r="N44" s="5">
        <v>192.5</v>
      </c>
      <c r="O44" s="5">
        <v>6055.66</v>
      </c>
      <c r="P44" s="5"/>
      <c r="Q44" s="5">
        <v>121189.01</v>
      </c>
      <c r="R44" s="5"/>
      <c r="S44" s="5">
        <v>14425.2</v>
      </c>
      <c r="T44" s="5">
        <f>C44*0.0756</f>
        <v>7107.142392</v>
      </c>
      <c r="U44" s="5">
        <v>1242.1</v>
      </c>
      <c r="V44" s="14">
        <f t="shared" si="1"/>
        <v>143963.452392</v>
      </c>
      <c r="W44" s="4"/>
    </row>
    <row r="45" spans="1:23" ht="15">
      <c r="A45" s="2" t="s">
        <v>51</v>
      </c>
      <c r="B45" s="7" t="s">
        <v>219</v>
      </c>
      <c r="C45" s="6">
        <f t="shared" si="0"/>
        <v>98492.45000000001</v>
      </c>
      <c r="D45" s="5">
        <v>15792.27</v>
      </c>
      <c r="E45" s="5">
        <v>6399.96</v>
      </c>
      <c r="F45" s="5">
        <v>4923.06</v>
      </c>
      <c r="G45" s="5"/>
      <c r="H45" s="5"/>
      <c r="I45" s="5">
        <v>2356.38</v>
      </c>
      <c r="J45" s="5"/>
      <c r="K45" s="5">
        <v>1100</v>
      </c>
      <c r="L45" s="5"/>
      <c r="M45" s="5"/>
      <c r="N45" s="5"/>
      <c r="O45" s="5">
        <v>4630.93</v>
      </c>
      <c r="P45" s="5"/>
      <c r="Q45" s="5">
        <v>133695.05000000002</v>
      </c>
      <c r="R45" s="5"/>
      <c r="S45" s="5">
        <v>9901.12</v>
      </c>
      <c r="T45" s="5"/>
      <c r="U45" s="5"/>
      <c r="V45" s="14">
        <f t="shared" si="1"/>
        <v>143596.17</v>
      </c>
      <c r="W45" s="4"/>
    </row>
    <row r="46" spans="1:23" ht="15">
      <c r="A46" s="2" t="s">
        <v>46</v>
      </c>
      <c r="B46" s="7" t="s">
        <v>219</v>
      </c>
      <c r="C46" s="6">
        <f t="shared" si="0"/>
        <v>93185.32</v>
      </c>
      <c r="D46" s="5">
        <v>20100.13</v>
      </c>
      <c r="E46" s="5">
        <v>6041.81</v>
      </c>
      <c r="F46" s="5">
        <v>6971.17</v>
      </c>
      <c r="G46" s="5">
        <v>4647.51</v>
      </c>
      <c r="H46" s="5"/>
      <c r="I46" s="5"/>
      <c r="J46" s="5"/>
      <c r="K46" s="5">
        <v>1100</v>
      </c>
      <c r="L46" s="5"/>
      <c r="M46" s="5"/>
      <c r="N46" s="5"/>
      <c r="O46" s="5">
        <v>1100.19</v>
      </c>
      <c r="P46" s="5"/>
      <c r="Q46" s="5">
        <v>133146.13</v>
      </c>
      <c r="R46" s="5"/>
      <c r="S46" s="5">
        <v>9901.12</v>
      </c>
      <c r="T46" s="5"/>
      <c r="U46" s="5"/>
      <c r="V46" s="14">
        <f t="shared" si="1"/>
        <v>143047.25</v>
      </c>
      <c r="W46" s="4"/>
    </row>
    <row r="47" spans="1:23" ht="15">
      <c r="A47" s="2" t="s">
        <v>151</v>
      </c>
      <c r="B47" s="7" t="s">
        <v>219</v>
      </c>
      <c r="C47" s="6">
        <f t="shared" si="0"/>
        <v>98494.64000000001</v>
      </c>
      <c r="D47" s="5">
        <v>8674.83</v>
      </c>
      <c r="E47" s="5">
        <v>6399.96</v>
      </c>
      <c r="F47" s="5">
        <v>7384.55</v>
      </c>
      <c r="G47" s="5"/>
      <c r="H47" s="5"/>
      <c r="I47" s="5">
        <v>4923.06</v>
      </c>
      <c r="J47" s="5"/>
      <c r="K47" s="5">
        <v>1100</v>
      </c>
      <c r="L47" s="5"/>
      <c r="M47" s="5"/>
      <c r="N47" s="5">
        <v>175</v>
      </c>
      <c r="O47" s="5"/>
      <c r="P47" s="5"/>
      <c r="Q47" s="5">
        <v>127152.04000000001</v>
      </c>
      <c r="R47" s="5"/>
      <c r="S47" s="5">
        <v>12304.44</v>
      </c>
      <c r="T47" s="5"/>
      <c r="U47" s="5"/>
      <c r="V47" s="14">
        <f t="shared" si="1"/>
        <v>139456.48</v>
      </c>
      <c r="W47" s="4"/>
    </row>
    <row r="48" spans="1:23" ht="15">
      <c r="A48" s="2" t="s">
        <v>214</v>
      </c>
      <c r="B48" s="7" t="s">
        <v>312</v>
      </c>
      <c r="C48" s="6">
        <f t="shared" si="0"/>
        <v>118883.16000000002</v>
      </c>
      <c r="D48" s="5"/>
      <c r="E48" s="5"/>
      <c r="F48" s="5"/>
      <c r="G48" s="5"/>
      <c r="H48" s="5"/>
      <c r="I48" s="5"/>
      <c r="J48" s="5"/>
      <c r="K48" s="5">
        <v>810</v>
      </c>
      <c r="L48" s="5"/>
      <c r="M48" s="5"/>
      <c r="N48" s="5"/>
      <c r="O48" s="5">
        <v>5724.04</v>
      </c>
      <c r="P48" s="5"/>
      <c r="Q48" s="5">
        <v>125417.20000000001</v>
      </c>
      <c r="R48" s="5"/>
      <c r="S48" s="5">
        <v>7320</v>
      </c>
      <c r="T48" s="5"/>
      <c r="U48" s="5">
        <v>5944.05</v>
      </c>
      <c r="V48" s="14">
        <f t="shared" si="1"/>
        <v>138681.25</v>
      </c>
      <c r="W48" s="4"/>
    </row>
    <row r="49" spans="1:23" ht="15">
      <c r="A49" s="2" t="s">
        <v>104</v>
      </c>
      <c r="B49" s="7" t="s">
        <v>270</v>
      </c>
      <c r="C49" s="6">
        <f t="shared" si="0"/>
        <v>108388.65</v>
      </c>
      <c r="D49" s="5">
        <v>7325.27</v>
      </c>
      <c r="E49" s="5"/>
      <c r="F49" s="5">
        <v>2708.92</v>
      </c>
      <c r="G49" s="5"/>
      <c r="H49" s="5"/>
      <c r="I49" s="5"/>
      <c r="J49" s="5"/>
      <c r="K49" s="5"/>
      <c r="L49" s="5"/>
      <c r="M49" s="5"/>
      <c r="N49" s="5"/>
      <c r="O49" s="5">
        <v>3274.69</v>
      </c>
      <c r="P49" s="5"/>
      <c r="Q49" s="5">
        <v>121697.53</v>
      </c>
      <c r="R49" s="5"/>
      <c r="S49" s="5">
        <v>6338.38</v>
      </c>
      <c r="T49" s="5">
        <f>C49*0.0756</f>
        <v>8194.18194</v>
      </c>
      <c r="U49" s="5">
        <v>1447.27</v>
      </c>
      <c r="V49" s="14">
        <f t="shared" si="1"/>
        <v>137677.36194</v>
      </c>
      <c r="W49" s="4"/>
    </row>
    <row r="50" spans="1:23" ht="15">
      <c r="A50" s="2" t="s">
        <v>109</v>
      </c>
      <c r="B50" s="7" t="s">
        <v>272</v>
      </c>
      <c r="C50" s="6">
        <f t="shared" si="0"/>
        <v>118883.16</v>
      </c>
      <c r="D50" s="5"/>
      <c r="E50" s="5"/>
      <c r="F50" s="5"/>
      <c r="G50" s="5"/>
      <c r="H50" s="5">
        <v>2972.16</v>
      </c>
      <c r="I50" s="5"/>
      <c r="J50" s="5"/>
      <c r="K50" s="5"/>
      <c r="L50" s="5"/>
      <c r="M50" s="5"/>
      <c r="N50" s="5">
        <v>70</v>
      </c>
      <c r="O50" s="5">
        <v>973.25</v>
      </c>
      <c r="P50" s="5"/>
      <c r="Q50" s="5">
        <v>122898.57</v>
      </c>
      <c r="R50" s="5"/>
      <c r="S50" s="5">
        <v>9901.12</v>
      </c>
      <c r="T50" s="5"/>
      <c r="U50" s="5">
        <v>4138.82</v>
      </c>
      <c r="V50" s="14">
        <f t="shared" si="1"/>
        <v>136938.51</v>
      </c>
      <c r="W50" s="4"/>
    </row>
    <row r="51" spans="1:23" ht="15">
      <c r="A51" s="2" t="s">
        <v>30</v>
      </c>
      <c r="B51" s="7" t="s">
        <v>219</v>
      </c>
      <c r="C51" s="6">
        <f t="shared" si="0"/>
        <v>102129.27</v>
      </c>
      <c r="D51" s="5">
        <v>9039.79</v>
      </c>
      <c r="E51" s="5">
        <v>6636.22</v>
      </c>
      <c r="F51" s="5">
        <v>5104.74</v>
      </c>
      <c r="G51" s="5"/>
      <c r="H51" s="5">
        <v>12</v>
      </c>
      <c r="I51" s="5">
        <v>2356.38</v>
      </c>
      <c r="J51" s="5"/>
      <c r="K51" s="5">
        <v>1100</v>
      </c>
      <c r="L51" s="5"/>
      <c r="M51" s="5"/>
      <c r="N51" s="5"/>
      <c r="O51" s="5">
        <v>927.36</v>
      </c>
      <c r="P51" s="5"/>
      <c r="Q51" s="5">
        <v>127305.76000000001</v>
      </c>
      <c r="R51" s="5"/>
      <c r="S51" s="5">
        <v>7320</v>
      </c>
      <c r="T51" s="5"/>
      <c r="U51" s="5"/>
      <c r="V51" s="14">
        <f t="shared" si="1"/>
        <v>134625.76</v>
      </c>
      <c r="W51" s="4"/>
    </row>
    <row r="52" spans="1:23" ht="15">
      <c r="A52" s="2" t="s">
        <v>156</v>
      </c>
      <c r="B52" s="7" t="s">
        <v>239</v>
      </c>
      <c r="C52" s="6">
        <f t="shared" si="0"/>
        <v>114635.13</v>
      </c>
      <c r="D52" s="5"/>
      <c r="E52" s="5"/>
      <c r="F52" s="5"/>
      <c r="G52" s="5"/>
      <c r="H52" s="5"/>
      <c r="I52" s="5"/>
      <c r="J52" s="5">
        <v>600</v>
      </c>
      <c r="K52" s="5"/>
      <c r="L52" s="5"/>
      <c r="M52" s="5"/>
      <c r="N52" s="5"/>
      <c r="O52" s="5">
        <v>442.42</v>
      </c>
      <c r="P52" s="5"/>
      <c r="Q52" s="5">
        <v>115677.55</v>
      </c>
      <c r="R52" s="5"/>
      <c r="S52" s="5">
        <v>14425.2</v>
      </c>
      <c r="T52" s="5"/>
      <c r="U52" s="5">
        <v>3439.1</v>
      </c>
      <c r="V52" s="14">
        <f t="shared" si="1"/>
        <v>133541.85</v>
      </c>
      <c r="W52" s="4"/>
    </row>
    <row r="53" spans="1:23" ht="15">
      <c r="A53" s="2" t="s">
        <v>63</v>
      </c>
      <c r="B53" s="7" t="s">
        <v>219</v>
      </c>
      <c r="C53" s="6">
        <f t="shared" si="0"/>
        <v>98493.18999999997</v>
      </c>
      <c r="D53" s="5">
        <v>1780.87</v>
      </c>
      <c r="E53" s="5">
        <v>6399.96</v>
      </c>
      <c r="F53" s="5">
        <v>7384.55</v>
      </c>
      <c r="G53" s="5"/>
      <c r="H53" s="5"/>
      <c r="I53" s="5">
        <v>2356.38</v>
      </c>
      <c r="J53" s="5"/>
      <c r="K53" s="5">
        <v>1100</v>
      </c>
      <c r="L53" s="5"/>
      <c r="M53" s="5"/>
      <c r="N53" s="5"/>
      <c r="O53" s="5">
        <v>2066.36</v>
      </c>
      <c r="P53" s="5"/>
      <c r="Q53" s="5">
        <v>119581.30999999998</v>
      </c>
      <c r="R53" s="5"/>
      <c r="S53" s="5">
        <v>12724.8</v>
      </c>
      <c r="T53" s="5"/>
      <c r="U53" s="5"/>
      <c r="V53" s="14">
        <f t="shared" si="1"/>
        <v>132306.11</v>
      </c>
      <c r="W53" s="4"/>
    </row>
    <row r="54" spans="1:23" ht="15">
      <c r="A54" s="2" t="s">
        <v>161</v>
      </c>
      <c r="B54" s="7" t="s">
        <v>219</v>
      </c>
      <c r="C54" s="6">
        <f t="shared" si="0"/>
        <v>98677.29</v>
      </c>
      <c r="D54" s="5">
        <v>12824.65</v>
      </c>
      <c r="E54" s="5">
        <v>6399.96</v>
      </c>
      <c r="F54" s="5"/>
      <c r="G54" s="5"/>
      <c r="H54" s="5"/>
      <c r="I54" s="5">
        <v>4923.06</v>
      </c>
      <c r="J54" s="5"/>
      <c r="K54" s="5">
        <v>1100</v>
      </c>
      <c r="L54" s="5"/>
      <c r="M54" s="5"/>
      <c r="N54" s="5"/>
      <c r="O54" s="5">
        <v>921.54</v>
      </c>
      <c r="P54" s="5"/>
      <c r="Q54" s="5">
        <v>124846.5</v>
      </c>
      <c r="R54" s="5"/>
      <c r="S54" s="5">
        <v>7320</v>
      </c>
      <c r="T54" s="5"/>
      <c r="U54" s="5"/>
      <c r="V54" s="14">
        <f t="shared" si="1"/>
        <v>132166.5</v>
      </c>
      <c r="W54" s="4"/>
    </row>
    <row r="55" spans="1:23" ht="15">
      <c r="A55" s="2" t="s">
        <v>126</v>
      </c>
      <c r="B55" s="7" t="s">
        <v>278</v>
      </c>
      <c r="C55" s="6">
        <f t="shared" si="0"/>
        <v>110628.21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1228.8</v>
      </c>
      <c r="P55" s="5"/>
      <c r="Q55" s="5">
        <v>111857.01000000001</v>
      </c>
      <c r="R55" s="5"/>
      <c r="S55" s="5">
        <v>14425.2</v>
      </c>
      <c r="T55" s="5"/>
      <c r="U55" s="5">
        <v>5529.87</v>
      </c>
      <c r="V55" s="14">
        <f t="shared" si="1"/>
        <v>131812.08000000002</v>
      </c>
      <c r="W55" s="4"/>
    </row>
    <row r="56" spans="1:23" ht="15">
      <c r="A56" s="2" t="s">
        <v>39</v>
      </c>
      <c r="B56" s="7" t="s">
        <v>219</v>
      </c>
      <c r="C56" s="6">
        <f t="shared" si="0"/>
        <v>96268.26000000001</v>
      </c>
      <c r="D56" s="5">
        <v>11343.81</v>
      </c>
      <c r="E56" s="5">
        <v>6175.34</v>
      </c>
      <c r="F56" s="5"/>
      <c r="G56" s="5"/>
      <c r="H56" s="5">
        <v>180</v>
      </c>
      <c r="I56" s="5"/>
      <c r="J56" s="5"/>
      <c r="K56" s="5">
        <v>1150</v>
      </c>
      <c r="L56" s="5"/>
      <c r="M56" s="5"/>
      <c r="N56" s="5"/>
      <c r="O56" s="5">
        <v>1046.14</v>
      </c>
      <c r="P56" s="5"/>
      <c r="Q56" s="5">
        <v>116163.55</v>
      </c>
      <c r="R56" s="5"/>
      <c r="S56" s="5">
        <v>14425.2</v>
      </c>
      <c r="T56" s="5"/>
      <c r="U56" s="5"/>
      <c r="V56" s="14">
        <f t="shared" si="1"/>
        <v>130588.75</v>
      </c>
      <c r="W56" s="4"/>
    </row>
    <row r="57" spans="1:23" ht="15">
      <c r="A57" s="2" t="s">
        <v>155</v>
      </c>
      <c r="B57" s="7" t="s">
        <v>219</v>
      </c>
      <c r="C57" s="6">
        <f t="shared" si="0"/>
        <v>91754.63</v>
      </c>
      <c r="D57" s="5">
        <v>13952.09</v>
      </c>
      <c r="E57" s="5">
        <v>5892.15</v>
      </c>
      <c r="F57" s="5"/>
      <c r="G57" s="5"/>
      <c r="H57" s="5"/>
      <c r="I57" s="5">
        <v>4532.43</v>
      </c>
      <c r="J57" s="5"/>
      <c r="K57" s="5">
        <v>1150</v>
      </c>
      <c r="L57" s="5"/>
      <c r="M57" s="5"/>
      <c r="N57" s="5"/>
      <c r="O57" s="5">
        <v>2115.42</v>
      </c>
      <c r="P57" s="5"/>
      <c r="Q57" s="5">
        <v>119396.72</v>
      </c>
      <c r="R57" s="5"/>
      <c r="S57" s="5">
        <v>10294.27</v>
      </c>
      <c r="T57" s="5"/>
      <c r="U57" s="5"/>
      <c r="V57" s="14">
        <f t="shared" si="1"/>
        <v>129690.99</v>
      </c>
      <c r="W57" s="4"/>
    </row>
    <row r="58" spans="1:23" ht="15">
      <c r="A58" s="2" t="s">
        <v>80</v>
      </c>
      <c r="B58" s="7" t="s">
        <v>256</v>
      </c>
      <c r="C58" s="6">
        <f t="shared" si="0"/>
        <v>73656.36000000002</v>
      </c>
      <c r="D58" s="5">
        <v>21214.68</v>
      </c>
      <c r="E58" s="5"/>
      <c r="F58" s="5">
        <v>5491.35</v>
      </c>
      <c r="G58" s="5"/>
      <c r="H58" s="5">
        <v>1830.5</v>
      </c>
      <c r="I58" s="5"/>
      <c r="J58" s="5"/>
      <c r="K58" s="5"/>
      <c r="L58" s="5"/>
      <c r="M58" s="5"/>
      <c r="N58" s="5">
        <v>122.5</v>
      </c>
      <c r="O58" s="5">
        <v>6302.88</v>
      </c>
      <c r="P58" s="5"/>
      <c r="Q58" s="5">
        <v>108618.27</v>
      </c>
      <c r="R58" s="5"/>
      <c r="S58" s="5">
        <v>14425.2</v>
      </c>
      <c r="T58" s="5">
        <f>C58*0.0756</f>
        <v>5568.420816000001</v>
      </c>
      <c r="U58" s="5">
        <v>978.22</v>
      </c>
      <c r="V58" s="14">
        <f t="shared" si="1"/>
        <v>129590.110816</v>
      </c>
      <c r="W58" s="4"/>
    </row>
    <row r="59" spans="1:23" ht="15">
      <c r="A59" s="2" t="s">
        <v>185</v>
      </c>
      <c r="B59" s="7" t="s">
        <v>300</v>
      </c>
      <c r="C59" s="6">
        <f t="shared" si="0"/>
        <v>100377.63</v>
      </c>
      <c r="D59" s="5"/>
      <c r="E59" s="5"/>
      <c r="F59" s="5"/>
      <c r="G59" s="5"/>
      <c r="H59" s="5"/>
      <c r="I59" s="5"/>
      <c r="J59" s="5">
        <v>780</v>
      </c>
      <c r="K59" s="5"/>
      <c r="L59" s="5">
        <v>2803.95</v>
      </c>
      <c r="M59" s="5"/>
      <c r="N59" s="5">
        <v>210</v>
      </c>
      <c r="O59" s="5">
        <v>6598.88</v>
      </c>
      <c r="P59" s="5"/>
      <c r="Q59" s="5">
        <v>110770.46</v>
      </c>
      <c r="R59" s="5"/>
      <c r="S59" s="5">
        <v>14425.2</v>
      </c>
      <c r="T59" s="5"/>
      <c r="U59" s="5">
        <v>3011.31</v>
      </c>
      <c r="V59" s="14">
        <f t="shared" si="1"/>
        <v>128206.97</v>
      </c>
      <c r="W59" s="4"/>
    </row>
    <row r="60" spans="1:23" ht="15">
      <c r="A60" s="2" t="s">
        <v>76</v>
      </c>
      <c r="B60" s="7" t="s">
        <v>219</v>
      </c>
      <c r="C60" s="6">
        <f t="shared" si="0"/>
        <v>98493.91</v>
      </c>
      <c r="D60" s="5">
        <v>2028.84</v>
      </c>
      <c r="E60" s="5">
        <v>6399.96</v>
      </c>
      <c r="F60" s="5"/>
      <c r="G60" s="5">
        <v>4923.06</v>
      </c>
      <c r="H60" s="5"/>
      <c r="I60" s="5">
        <v>4923.06</v>
      </c>
      <c r="J60" s="5"/>
      <c r="K60" s="5">
        <v>1150</v>
      </c>
      <c r="L60" s="5"/>
      <c r="M60" s="5"/>
      <c r="N60" s="5"/>
      <c r="O60" s="5">
        <v>753.9</v>
      </c>
      <c r="P60" s="5"/>
      <c r="Q60" s="5">
        <v>118672.73000000001</v>
      </c>
      <c r="R60" s="5"/>
      <c r="S60" s="5">
        <v>7451.79</v>
      </c>
      <c r="T60" s="5"/>
      <c r="U60" s="5"/>
      <c r="V60" s="14">
        <f t="shared" si="1"/>
        <v>126124.52</v>
      </c>
      <c r="W60" s="4"/>
    </row>
    <row r="61" spans="1:23" ht="15">
      <c r="A61" s="2" t="s">
        <v>135</v>
      </c>
      <c r="B61" s="7" t="s">
        <v>282</v>
      </c>
      <c r="C61" s="6">
        <f t="shared" si="0"/>
        <v>112069.05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614.4</v>
      </c>
      <c r="P61" s="5"/>
      <c r="Q61" s="5">
        <v>112683.45</v>
      </c>
      <c r="R61" s="5"/>
      <c r="S61" s="5">
        <v>7320</v>
      </c>
      <c r="T61" s="5"/>
      <c r="U61" s="5">
        <v>5601.87</v>
      </c>
      <c r="V61" s="14">
        <f t="shared" si="1"/>
        <v>125605.31999999999</v>
      </c>
      <c r="W61" s="4"/>
    </row>
    <row r="62" spans="1:23" ht="15">
      <c r="A62" s="2" t="s">
        <v>49</v>
      </c>
      <c r="B62" s="7" t="s">
        <v>218</v>
      </c>
      <c r="C62" s="6">
        <f t="shared" si="0"/>
        <v>84643.85999999999</v>
      </c>
      <c r="D62" s="5">
        <v>14823.08</v>
      </c>
      <c r="E62" s="5">
        <v>5412.67</v>
      </c>
      <c r="F62" s="5"/>
      <c r="G62" s="5">
        <v>4163.57</v>
      </c>
      <c r="H62" s="5">
        <v>877.47</v>
      </c>
      <c r="I62" s="5"/>
      <c r="J62" s="5"/>
      <c r="K62" s="5">
        <v>660</v>
      </c>
      <c r="L62" s="5"/>
      <c r="M62" s="5"/>
      <c r="N62" s="5"/>
      <c r="O62" s="5"/>
      <c r="P62" s="5"/>
      <c r="Q62" s="5">
        <v>110580.65</v>
      </c>
      <c r="R62" s="5"/>
      <c r="S62" s="5">
        <v>14688.24</v>
      </c>
      <c r="T62" s="5"/>
      <c r="U62" s="5"/>
      <c r="V62" s="14">
        <f t="shared" si="1"/>
        <v>125268.89</v>
      </c>
      <c r="W62" s="4"/>
    </row>
    <row r="63" spans="1:23" ht="15">
      <c r="A63" s="2" t="s">
        <v>44</v>
      </c>
      <c r="B63" s="7" t="s">
        <v>219</v>
      </c>
      <c r="C63" s="6">
        <f t="shared" si="0"/>
        <v>92047.12999999999</v>
      </c>
      <c r="D63" s="5">
        <v>10054.1</v>
      </c>
      <c r="E63" s="5">
        <v>5966.98</v>
      </c>
      <c r="F63" s="5">
        <v>1753.9</v>
      </c>
      <c r="G63" s="5"/>
      <c r="H63" s="5"/>
      <c r="I63" s="5"/>
      <c r="J63" s="5"/>
      <c r="K63" s="5">
        <v>1100</v>
      </c>
      <c r="L63" s="5"/>
      <c r="M63" s="5"/>
      <c r="N63" s="5"/>
      <c r="O63" s="5">
        <v>490.9</v>
      </c>
      <c r="P63" s="5"/>
      <c r="Q63" s="5">
        <v>111413.01</v>
      </c>
      <c r="R63" s="5"/>
      <c r="S63" s="5">
        <v>13801.92</v>
      </c>
      <c r="T63" s="5"/>
      <c r="U63" s="5"/>
      <c r="V63" s="14">
        <f t="shared" si="1"/>
        <v>125214.93</v>
      </c>
      <c r="W63" s="4"/>
    </row>
    <row r="64" spans="1:23" ht="15">
      <c r="A64" s="2" t="s">
        <v>81</v>
      </c>
      <c r="B64" s="7" t="s">
        <v>257</v>
      </c>
      <c r="C64" s="6">
        <f t="shared" si="0"/>
        <v>105985.53</v>
      </c>
      <c r="D64" s="5"/>
      <c r="E64" s="5"/>
      <c r="F64" s="5"/>
      <c r="G64" s="5"/>
      <c r="H64" s="5"/>
      <c r="I64" s="5"/>
      <c r="J64" s="5">
        <v>600</v>
      </c>
      <c r="K64" s="5"/>
      <c r="L64" s="5"/>
      <c r="M64" s="5"/>
      <c r="N64" s="5"/>
      <c r="O64" s="5">
        <v>8047.05</v>
      </c>
      <c r="P64" s="5"/>
      <c r="Q64" s="5">
        <v>114632.58</v>
      </c>
      <c r="R64" s="5"/>
      <c r="S64" s="5">
        <v>7320</v>
      </c>
      <c r="T64" s="5"/>
      <c r="U64" s="5">
        <v>3179.52</v>
      </c>
      <c r="V64" s="14">
        <f t="shared" si="1"/>
        <v>125132.1</v>
      </c>
      <c r="W64" s="4"/>
    </row>
    <row r="65" spans="1:23" ht="15">
      <c r="A65" s="2" t="s">
        <v>42</v>
      </c>
      <c r="B65" s="7" t="s">
        <v>219</v>
      </c>
      <c r="C65" s="6">
        <f t="shared" si="0"/>
        <v>95662.18000000001</v>
      </c>
      <c r="D65" s="5">
        <v>11123.75</v>
      </c>
      <c r="E65" s="5">
        <v>6152.46</v>
      </c>
      <c r="F65" s="5"/>
      <c r="G65" s="5"/>
      <c r="H65" s="5"/>
      <c r="I65" s="5"/>
      <c r="J65" s="5"/>
      <c r="K65" s="5">
        <v>1150</v>
      </c>
      <c r="L65" s="5"/>
      <c r="M65" s="5"/>
      <c r="N65" s="5"/>
      <c r="O65" s="5">
        <v>1058.45</v>
      </c>
      <c r="P65" s="5"/>
      <c r="Q65" s="5">
        <v>115146.84000000001</v>
      </c>
      <c r="R65" s="5"/>
      <c r="S65" s="5">
        <v>9901.12</v>
      </c>
      <c r="T65" s="5"/>
      <c r="U65" s="5"/>
      <c r="V65" s="14">
        <f t="shared" si="1"/>
        <v>125047.96</v>
      </c>
      <c r="W65" s="4"/>
    </row>
    <row r="66" spans="1:23" ht="15">
      <c r="A66" s="2" t="s">
        <v>168</v>
      </c>
      <c r="B66" s="7" t="s">
        <v>219</v>
      </c>
      <c r="C66" s="6">
        <f t="shared" si="0"/>
        <v>89448.52</v>
      </c>
      <c r="D66" s="5">
        <v>19605.75</v>
      </c>
      <c r="E66" s="5">
        <v>5602.25</v>
      </c>
      <c r="F66" s="5"/>
      <c r="G66" s="5"/>
      <c r="H66" s="5"/>
      <c r="I66" s="5"/>
      <c r="J66" s="5"/>
      <c r="K66" s="5">
        <v>1150</v>
      </c>
      <c r="L66" s="5"/>
      <c r="M66" s="5"/>
      <c r="N66" s="5"/>
      <c r="O66" s="5">
        <v>1667.56</v>
      </c>
      <c r="P66" s="5"/>
      <c r="Q66" s="5">
        <v>117474.08</v>
      </c>
      <c r="R66" s="5"/>
      <c r="S66" s="5">
        <v>7320</v>
      </c>
      <c r="T66" s="5"/>
      <c r="U66" s="5"/>
      <c r="V66" s="14">
        <f t="shared" si="1"/>
        <v>124794.08</v>
      </c>
      <c r="W66" s="4"/>
    </row>
    <row r="67" spans="1:23" ht="15">
      <c r="A67" s="2" t="s">
        <v>17</v>
      </c>
      <c r="B67" s="7" t="s">
        <v>219</v>
      </c>
      <c r="C67" s="6">
        <f t="shared" si="0"/>
        <v>95790.93</v>
      </c>
      <c r="D67" s="5">
        <v>10823.65</v>
      </c>
      <c r="E67" s="5">
        <v>6074.63</v>
      </c>
      <c r="F67" s="5"/>
      <c r="G67" s="5">
        <v>1762.71</v>
      </c>
      <c r="H67" s="5"/>
      <c r="I67" s="5">
        <v>1590.08</v>
      </c>
      <c r="J67" s="5"/>
      <c r="K67" s="5">
        <v>1150</v>
      </c>
      <c r="L67" s="5"/>
      <c r="M67" s="5"/>
      <c r="N67" s="5"/>
      <c r="O67" s="5"/>
      <c r="P67" s="5">
        <v>750</v>
      </c>
      <c r="Q67" s="5">
        <v>117942</v>
      </c>
      <c r="R67" s="5"/>
      <c r="S67" s="5">
        <v>6820.36</v>
      </c>
      <c r="T67" s="5"/>
      <c r="U67" s="5"/>
      <c r="V67" s="14">
        <f t="shared" si="1"/>
        <v>124762.36</v>
      </c>
      <c r="W67" s="4"/>
    </row>
    <row r="68" spans="1:23" ht="15">
      <c r="A68" s="2" t="s">
        <v>87</v>
      </c>
      <c r="B68" s="7" t="s">
        <v>244</v>
      </c>
      <c r="C68" s="6">
        <f t="shared" si="0"/>
        <v>105380.54999999999</v>
      </c>
      <c r="D68" s="5"/>
      <c r="E68" s="5"/>
      <c r="F68" s="5">
        <v>1025.82</v>
      </c>
      <c r="G68" s="5"/>
      <c r="H68" s="5"/>
      <c r="I68" s="5"/>
      <c r="J68" s="5"/>
      <c r="K68" s="5"/>
      <c r="L68" s="5"/>
      <c r="M68" s="5"/>
      <c r="N68" s="5"/>
      <c r="O68" s="5">
        <v>1617.53</v>
      </c>
      <c r="P68" s="5"/>
      <c r="Q68" s="5">
        <v>108023.9</v>
      </c>
      <c r="R68" s="5"/>
      <c r="S68" s="5">
        <v>6900</v>
      </c>
      <c r="T68" s="5">
        <f>C68*0.0756</f>
        <v>7966.769579999999</v>
      </c>
      <c r="U68" s="5">
        <v>1407.47</v>
      </c>
      <c r="V68" s="14">
        <f t="shared" si="1"/>
        <v>124298.13957999999</v>
      </c>
      <c r="W68" s="4"/>
    </row>
    <row r="69" spans="1:23" ht="15">
      <c r="A69" s="2" t="s">
        <v>203</v>
      </c>
      <c r="B69" s="7" t="s">
        <v>278</v>
      </c>
      <c r="C69" s="6">
        <f t="shared" si="0"/>
        <v>110737.98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473.6</v>
      </c>
      <c r="P69" s="5"/>
      <c r="Q69" s="5">
        <v>111211.58</v>
      </c>
      <c r="R69" s="5"/>
      <c r="S69" s="5">
        <v>7320</v>
      </c>
      <c r="T69" s="5"/>
      <c r="U69" s="5">
        <v>5529.87</v>
      </c>
      <c r="V69" s="14">
        <f t="shared" si="1"/>
        <v>124061.45</v>
      </c>
      <c r="W69" s="4"/>
    </row>
    <row r="70" spans="1:23" ht="15">
      <c r="A70" s="2" t="s">
        <v>41</v>
      </c>
      <c r="B70" s="7" t="s">
        <v>239</v>
      </c>
      <c r="C70" s="6">
        <f aca="true" t="shared" si="2" ref="C70:C133">Q70-SUM(D70:P70)</f>
        <v>111689.09</v>
      </c>
      <c r="D70" s="5"/>
      <c r="E70" s="5"/>
      <c r="F70" s="5"/>
      <c r="G70" s="5"/>
      <c r="H70" s="5"/>
      <c r="I70" s="5"/>
      <c r="J70" s="5">
        <v>600</v>
      </c>
      <c r="K70" s="5"/>
      <c r="L70" s="5"/>
      <c r="M70" s="5"/>
      <c r="N70" s="5"/>
      <c r="O70" s="5">
        <v>413.52</v>
      </c>
      <c r="P70" s="5"/>
      <c r="Q70" s="5">
        <v>112702.61</v>
      </c>
      <c r="R70" s="5"/>
      <c r="S70" s="5">
        <v>7320</v>
      </c>
      <c r="T70" s="5"/>
      <c r="U70" s="5">
        <v>3349.62</v>
      </c>
      <c r="V70" s="14">
        <f aca="true" t="shared" si="3" ref="V70:V133">Q70+S70+T70+U70</f>
        <v>123372.23</v>
      </c>
      <c r="W70" s="4"/>
    </row>
    <row r="71" spans="1:23" ht="15">
      <c r="A71" s="2" t="s">
        <v>52</v>
      </c>
      <c r="B71" s="7" t="s">
        <v>244</v>
      </c>
      <c r="C71" s="6">
        <f t="shared" si="2"/>
        <v>102816.58</v>
      </c>
      <c r="D71" s="5"/>
      <c r="E71" s="5"/>
      <c r="F71" s="5">
        <v>2564.61</v>
      </c>
      <c r="G71" s="5"/>
      <c r="H71" s="5"/>
      <c r="I71" s="5"/>
      <c r="J71" s="5"/>
      <c r="K71" s="5"/>
      <c r="L71" s="5"/>
      <c r="M71" s="5"/>
      <c r="N71" s="5">
        <v>175</v>
      </c>
      <c r="O71" s="5">
        <v>2549.95</v>
      </c>
      <c r="P71" s="5"/>
      <c r="Q71" s="5">
        <v>108106.14</v>
      </c>
      <c r="R71" s="5"/>
      <c r="S71" s="5">
        <v>3480</v>
      </c>
      <c r="T71" s="5">
        <f>C71*0.0756</f>
        <v>7772.933448</v>
      </c>
      <c r="U71" s="5">
        <v>1381.6</v>
      </c>
      <c r="V71" s="14">
        <f t="shared" si="3"/>
        <v>120740.673448</v>
      </c>
      <c r="W71" s="4"/>
    </row>
    <row r="72" spans="1:23" ht="15">
      <c r="A72" s="2" t="s">
        <v>124</v>
      </c>
      <c r="B72" s="7" t="s">
        <v>240</v>
      </c>
      <c r="C72" s="6">
        <f t="shared" si="2"/>
        <v>94290.58</v>
      </c>
      <c r="D72" s="5"/>
      <c r="E72" s="5"/>
      <c r="F72" s="5">
        <f>600.46+1123.11</f>
        <v>1723.57</v>
      </c>
      <c r="G72" s="5"/>
      <c r="H72" s="5">
        <v>2324.17</v>
      </c>
      <c r="I72" s="5"/>
      <c r="J72" s="5"/>
      <c r="K72" s="5"/>
      <c r="L72" s="5"/>
      <c r="M72" s="5"/>
      <c r="N72" s="5"/>
      <c r="O72" s="5">
        <v>2213.28</v>
      </c>
      <c r="P72" s="5"/>
      <c r="Q72" s="5">
        <v>100551.6</v>
      </c>
      <c r="R72" s="5"/>
      <c r="S72" s="5">
        <v>11650.32</v>
      </c>
      <c r="T72" s="5">
        <f>C72*0.0756</f>
        <v>7128.367848</v>
      </c>
      <c r="U72" s="5">
        <v>1242.08</v>
      </c>
      <c r="V72" s="14">
        <f t="shared" si="3"/>
        <v>120572.36784800001</v>
      </c>
      <c r="W72" s="4"/>
    </row>
    <row r="73" spans="1:23" ht="15">
      <c r="A73" s="2" t="s">
        <v>37</v>
      </c>
      <c r="B73" s="7" t="s">
        <v>236</v>
      </c>
      <c r="C73" s="6">
        <f t="shared" si="2"/>
        <v>89550.08</v>
      </c>
      <c r="D73" s="5"/>
      <c r="E73" s="5"/>
      <c r="F73" s="5">
        <v>4459.56</v>
      </c>
      <c r="G73" s="5"/>
      <c r="H73" s="5"/>
      <c r="I73" s="5"/>
      <c r="J73" s="5"/>
      <c r="K73" s="5"/>
      <c r="L73" s="5"/>
      <c r="M73" s="5"/>
      <c r="N73" s="5"/>
      <c r="O73" s="5">
        <v>3294.96</v>
      </c>
      <c r="P73" s="5"/>
      <c r="Q73" s="5">
        <v>97304.6</v>
      </c>
      <c r="R73" s="5"/>
      <c r="S73" s="5">
        <v>14425.2</v>
      </c>
      <c r="T73" s="5">
        <f>C73*0.0756</f>
        <v>6769.986048</v>
      </c>
      <c r="U73" s="5">
        <v>1201.33</v>
      </c>
      <c r="V73" s="14">
        <f t="shared" si="3"/>
        <v>119701.11604800001</v>
      </c>
      <c r="W73" s="4"/>
    </row>
    <row r="74" spans="1:23" ht="15">
      <c r="A74" s="2" t="s">
        <v>117</v>
      </c>
      <c r="B74" s="7" t="s">
        <v>275</v>
      </c>
      <c r="C74" s="6">
        <f t="shared" si="2"/>
        <v>82581.76000000001</v>
      </c>
      <c r="D74" s="5"/>
      <c r="E74" s="5"/>
      <c r="F74" s="5">
        <v>8256.79</v>
      </c>
      <c r="G74" s="5">
        <v>4128.3</v>
      </c>
      <c r="H74" s="5"/>
      <c r="I74" s="5"/>
      <c r="J74" s="5"/>
      <c r="K74" s="5"/>
      <c r="L74" s="5"/>
      <c r="M74" s="5"/>
      <c r="N74" s="5"/>
      <c r="O74" s="5">
        <v>2594.37</v>
      </c>
      <c r="P74" s="5"/>
      <c r="Q74" s="5">
        <v>97561.22</v>
      </c>
      <c r="R74" s="5"/>
      <c r="S74" s="5">
        <v>14425.2</v>
      </c>
      <c r="T74" s="5">
        <f>C74*0.0756</f>
        <v>6243.181056</v>
      </c>
      <c r="U74" s="5">
        <v>1103.04</v>
      </c>
      <c r="V74" s="14">
        <f t="shared" si="3"/>
        <v>119332.641056</v>
      </c>
      <c r="W74" s="4"/>
    </row>
    <row r="75" spans="1:23" ht="15">
      <c r="A75" s="2" t="s">
        <v>180</v>
      </c>
      <c r="B75" s="7" t="s">
        <v>218</v>
      </c>
      <c r="C75" s="6">
        <f t="shared" si="2"/>
        <v>85056.38</v>
      </c>
      <c r="D75" s="5">
        <v>13976.78</v>
      </c>
      <c r="E75" s="5">
        <v>5519.15</v>
      </c>
      <c r="F75" s="5">
        <v>4245.41</v>
      </c>
      <c r="G75" s="5"/>
      <c r="H75" s="5">
        <v>2.22</v>
      </c>
      <c r="I75" s="5"/>
      <c r="J75" s="5"/>
      <c r="K75" s="5">
        <v>660</v>
      </c>
      <c r="L75" s="5"/>
      <c r="M75" s="5"/>
      <c r="N75" s="5"/>
      <c r="O75" s="5">
        <v>930.78</v>
      </c>
      <c r="P75" s="5"/>
      <c r="Q75" s="5">
        <v>110390.72</v>
      </c>
      <c r="R75" s="5"/>
      <c r="S75" s="5">
        <v>8580</v>
      </c>
      <c r="T75" s="5"/>
      <c r="U75" s="5"/>
      <c r="V75" s="14">
        <f t="shared" si="3"/>
        <v>118970.72</v>
      </c>
      <c r="W75" s="4"/>
    </row>
    <row r="76" spans="1:23" ht="15">
      <c r="A76" s="2" t="s">
        <v>115</v>
      </c>
      <c r="B76" s="7" t="s">
        <v>274</v>
      </c>
      <c r="C76" s="6">
        <f t="shared" si="2"/>
        <v>82584.36</v>
      </c>
      <c r="D76" s="5"/>
      <c r="E76" s="5"/>
      <c r="F76" s="5">
        <v>6192.64</v>
      </c>
      <c r="G76" s="5">
        <v>4128.3</v>
      </c>
      <c r="H76" s="5"/>
      <c r="I76" s="5"/>
      <c r="J76" s="5"/>
      <c r="K76" s="5"/>
      <c r="L76" s="5"/>
      <c r="M76" s="5"/>
      <c r="N76" s="5">
        <v>175</v>
      </c>
      <c r="O76" s="5">
        <v>3822.8</v>
      </c>
      <c r="P76" s="5"/>
      <c r="Q76" s="5">
        <v>96903.1</v>
      </c>
      <c r="R76" s="5"/>
      <c r="S76" s="5">
        <v>14425.2</v>
      </c>
      <c r="T76" s="5">
        <f>C76*0.0756</f>
        <v>6243.377616</v>
      </c>
      <c r="U76" s="5">
        <v>1103.04</v>
      </c>
      <c r="V76" s="14">
        <f t="shared" si="3"/>
        <v>118674.717616</v>
      </c>
      <c r="W76" s="4"/>
    </row>
    <row r="77" spans="1:23" ht="15">
      <c r="A77" s="2" t="s">
        <v>28</v>
      </c>
      <c r="B77" s="7" t="s">
        <v>230</v>
      </c>
      <c r="C77" s="6">
        <f t="shared" si="2"/>
        <v>90701.70000000001</v>
      </c>
      <c r="D77" s="5">
        <v>328.58</v>
      </c>
      <c r="E77" s="5"/>
      <c r="F77" s="5">
        <v>6614.04</v>
      </c>
      <c r="G77" s="5"/>
      <c r="H77" s="5"/>
      <c r="I77" s="5"/>
      <c r="J77" s="5"/>
      <c r="K77" s="5"/>
      <c r="L77" s="5"/>
      <c r="M77" s="5"/>
      <c r="N77" s="5"/>
      <c r="O77" s="5">
        <v>5510.31</v>
      </c>
      <c r="P77" s="5"/>
      <c r="Q77" s="5">
        <v>103154.63</v>
      </c>
      <c r="R77" s="5"/>
      <c r="S77" s="5">
        <v>6900</v>
      </c>
      <c r="T77" s="5">
        <f>C77*0.0756</f>
        <v>6857.048520000001</v>
      </c>
      <c r="U77" s="5">
        <v>914.74</v>
      </c>
      <c r="V77" s="14">
        <f t="shared" si="3"/>
        <v>117826.41852</v>
      </c>
      <c r="W77" s="4"/>
    </row>
    <row r="78" spans="1:23" ht="15">
      <c r="A78" s="2" t="s">
        <v>130</v>
      </c>
      <c r="B78" s="7" t="s">
        <v>218</v>
      </c>
      <c r="C78" s="6">
        <f t="shared" si="2"/>
        <v>84936.31999999999</v>
      </c>
      <c r="D78" s="5">
        <v>12048.38</v>
      </c>
      <c r="E78" s="5">
        <v>5519.15</v>
      </c>
      <c r="F78" s="5"/>
      <c r="G78" s="5">
        <v>4245.41</v>
      </c>
      <c r="H78" s="5">
        <v>706.74</v>
      </c>
      <c r="I78" s="5"/>
      <c r="J78" s="5"/>
      <c r="K78" s="5">
        <v>660</v>
      </c>
      <c r="L78" s="5"/>
      <c r="M78" s="5"/>
      <c r="N78" s="5"/>
      <c r="O78" s="5">
        <v>955.68</v>
      </c>
      <c r="P78" s="5"/>
      <c r="Q78" s="5">
        <v>109071.68</v>
      </c>
      <c r="R78" s="5"/>
      <c r="S78" s="5">
        <v>8580</v>
      </c>
      <c r="T78" s="5"/>
      <c r="U78" s="5"/>
      <c r="V78" s="14">
        <f t="shared" si="3"/>
        <v>117651.68</v>
      </c>
      <c r="W78" s="4"/>
    </row>
    <row r="79" spans="1:23" ht="15">
      <c r="A79" s="2" t="s">
        <v>111</v>
      </c>
      <c r="B79" s="7" t="s">
        <v>228</v>
      </c>
      <c r="C79" s="6">
        <f t="shared" si="2"/>
        <v>84585.95</v>
      </c>
      <c r="D79" s="5">
        <v>2457</v>
      </c>
      <c r="E79" s="5"/>
      <c r="F79" s="5"/>
      <c r="G79" s="5">
        <v>4225.84</v>
      </c>
      <c r="H79" s="5"/>
      <c r="I79" s="5"/>
      <c r="J79" s="5"/>
      <c r="K79" s="5"/>
      <c r="L79" s="5"/>
      <c r="M79" s="5"/>
      <c r="N79" s="5"/>
      <c r="O79" s="5">
        <v>6225.32</v>
      </c>
      <c r="P79" s="5"/>
      <c r="Q79" s="5">
        <v>97494.11</v>
      </c>
      <c r="R79" s="5"/>
      <c r="S79" s="5">
        <v>12304.44</v>
      </c>
      <c r="T79" s="5">
        <f>C79*0.0756</f>
        <v>6394.697819999999</v>
      </c>
      <c r="U79" s="5">
        <v>1129.02</v>
      </c>
      <c r="V79" s="14">
        <f t="shared" si="3"/>
        <v>117322.26782000001</v>
      </c>
      <c r="W79" s="4"/>
    </row>
    <row r="80" spans="1:23" ht="15">
      <c r="A80" s="2" t="s">
        <v>167</v>
      </c>
      <c r="B80" s="7" t="s">
        <v>219</v>
      </c>
      <c r="C80" s="6">
        <f t="shared" si="2"/>
        <v>89301.21</v>
      </c>
      <c r="D80" s="5">
        <v>11310.1</v>
      </c>
      <c r="E80" s="5">
        <v>5215.5</v>
      </c>
      <c r="F80" s="5"/>
      <c r="G80" s="5"/>
      <c r="H80" s="5"/>
      <c r="I80" s="5"/>
      <c r="J80" s="5"/>
      <c r="K80" s="5">
        <v>1100</v>
      </c>
      <c r="L80" s="5"/>
      <c r="M80" s="5"/>
      <c r="N80" s="5"/>
      <c r="O80" s="5">
        <v>401.85</v>
      </c>
      <c r="P80" s="5"/>
      <c r="Q80" s="5">
        <v>107328.66</v>
      </c>
      <c r="R80" s="5"/>
      <c r="S80" s="5">
        <v>9901.12</v>
      </c>
      <c r="T80" s="5"/>
      <c r="U80" s="5"/>
      <c r="V80" s="14">
        <f t="shared" si="3"/>
        <v>117229.78</v>
      </c>
      <c r="W80" s="4"/>
    </row>
    <row r="81" spans="1:23" ht="15">
      <c r="A81" s="2" t="s">
        <v>194</v>
      </c>
      <c r="B81" s="7" t="s">
        <v>304</v>
      </c>
      <c r="C81" s="6">
        <f t="shared" si="2"/>
        <v>82779.40000000001</v>
      </c>
      <c r="D81" s="5"/>
      <c r="E81" s="5"/>
      <c r="F81" s="5">
        <v>3030.72</v>
      </c>
      <c r="G81" s="5">
        <v>4041.12</v>
      </c>
      <c r="H81" s="5"/>
      <c r="I81" s="5"/>
      <c r="J81" s="5"/>
      <c r="K81" s="5"/>
      <c r="L81" s="5"/>
      <c r="M81" s="5"/>
      <c r="N81" s="5">
        <v>122.5</v>
      </c>
      <c r="O81" s="5">
        <v>3680.92</v>
      </c>
      <c r="P81" s="5"/>
      <c r="Q81" s="5">
        <v>93654.66</v>
      </c>
      <c r="R81" s="5"/>
      <c r="S81" s="5">
        <v>14425.2</v>
      </c>
      <c r="T81" s="5">
        <f>C81*0.0756</f>
        <v>6258.1226400000005</v>
      </c>
      <c r="U81" s="5">
        <v>1108.6</v>
      </c>
      <c r="V81" s="14">
        <f t="shared" si="3"/>
        <v>115446.58264000001</v>
      </c>
      <c r="W81" s="4"/>
    </row>
    <row r="82" spans="1:23" ht="15">
      <c r="A82" s="2" t="s">
        <v>79</v>
      </c>
      <c r="B82" s="7" t="s">
        <v>255</v>
      </c>
      <c r="C82" s="6">
        <f t="shared" si="2"/>
        <v>97262.37</v>
      </c>
      <c r="D82" s="5"/>
      <c r="E82" s="5"/>
      <c r="F82" s="5"/>
      <c r="G82" s="5"/>
      <c r="H82" s="5"/>
      <c r="I82" s="5"/>
      <c r="J82" s="5">
        <v>600</v>
      </c>
      <c r="K82" s="5"/>
      <c r="L82" s="5"/>
      <c r="M82" s="5"/>
      <c r="N82" s="5">
        <v>210</v>
      </c>
      <c r="O82" s="5">
        <v>6484.19</v>
      </c>
      <c r="P82" s="5"/>
      <c r="Q82" s="5">
        <v>104556.56</v>
      </c>
      <c r="R82" s="5"/>
      <c r="S82" s="5">
        <v>7320</v>
      </c>
      <c r="T82" s="5"/>
      <c r="U82" s="5">
        <v>2548.68</v>
      </c>
      <c r="V82" s="14">
        <f t="shared" si="3"/>
        <v>114425.23999999999</v>
      </c>
      <c r="W82" s="4"/>
    </row>
    <row r="83" spans="1:23" ht="15">
      <c r="A83" s="2" t="s">
        <v>86</v>
      </c>
      <c r="B83" s="7" t="s">
        <v>261</v>
      </c>
      <c r="C83" s="6">
        <f t="shared" si="2"/>
        <v>101764.92</v>
      </c>
      <c r="D83" s="5"/>
      <c r="E83" s="5"/>
      <c r="F83" s="5"/>
      <c r="G83" s="5"/>
      <c r="H83" s="5"/>
      <c r="I83" s="5"/>
      <c r="J83" s="5">
        <v>600</v>
      </c>
      <c r="K83" s="5"/>
      <c r="L83" s="5"/>
      <c r="M83" s="5"/>
      <c r="N83" s="5"/>
      <c r="O83" s="5">
        <v>1507.49</v>
      </c>
      <c r="P83" s="5"/>
      <c r="Q83" s="5">
        <v>103872.41</v>
      </c>
      <c r="R83" s="5"/>
      <c r="S83" s="5">
        <v>7320</v>
      </c>
      <c r="T83" s="5"/>
      <c r="U83" s="5">
        <v>3052.35</v>
      </c>
      <c r="V83" s="14">
        <f t="shared" si="3"/>
        <v>114244.76000000001</v>
      </c>
      <c r="W83" s="4"/>
    </row>
    <row r="84" spans="1:23" ht="15">
      <c r="A84" s="2" t="s">
        <v>182</v>
      </c>
      <c r="B84" s="7" t="s">
        <v>298</v>
      </c>
      <c r="C84" s="6">
        <f t="shared" si="2"/>
        <v>93210.92</v>
      </c>
      <c r="D84" s="5">
        <v>4333.84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4281.8</v>
      </c>
      <c r="P84" s="5"/>
      <c r="Q84" s="5">
        <v>101826.56</v>
      </c>
      <c r="R84" s="5"/>
      <c r="S84" s="5">
        <v>3480</v>
      </c>
      <c r="T84" s="5">
        <f>C84*0.0756</f>
        <v>7046.745552</v>
      </c>
      <c r="U84" s="5">
        <v>1244.89</v>
      </c>
      <c r="V84" s="14">
        <f t="shared" si="3"/>
        <v>113598.195552</v>
      </c>
      <c r="W84" s="4"/>
    </row>
    <row r="85" spans="1:23" ht="15">
      <c r="A85" s="2" t="s">
        <v>107</v>
      </c>
      <c r="B85" s="7" t="s">
        <v>228</v>
      </c>
      <c r="C85" s="6">
        <f t="shared" si="2"/>
        <v>97307.69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3928.78</v>
      </c>
      <c r="P85" s="5"/>
      <c r="Q85" s="5">
        <v>101236.47</v>
      </c>
      <c r="R85" s="5"/>
      <c r="S85" s="5">
        <v>7320</v>
      </c>
      <c r="T85" s="5"/>
      <c r="U85" s="5">
        <v>4034.55</v>
      </c>
      <c r="V85" s="14">
        <f t="shared" si="3"/>
        <v>112591.02</v>
      </c>
      <c r="W85" s="4"/>
    </row>
    <row r="86" spans="1:23" ht="15">
      <c r="A86" s="2" t="s">
        <v>133</v>
      </c>
      <c r="B86" s="7" t="s">
        <v>219</v>
      </c>
      <c r="C86" s="6">
        <f t="shared" si="2"/>
        <v>85293.6</v>
      </c>
      <c r="D86" s="5">
        <v>8691.81</v>
      </c>
      <c r="E86" s="5">
        <v>5354.91</v>
      </c>
      <c r="F86" s="5">
        <v>2621.17</v>
      </c>
      <c r="G86" s="5"/>
      <c r="H86" s="5"/>
      <c r="I86" s="5"/>
      <c r="J86" s="5"/>
      <c r="K86" s="5">
        <v>1100</v>
      </c>
      <c r="L86" s="5"/>
      <c r="M86" s="5"/>
      <c r="N86" s="5"/>
      <c r="O86" s="5">
        <v>1111.68</v>
      </c>
      <c r="P86" s="5"/>
      <c r="Q86" s="5">
        <v>104173.17</v>
      </c>
      <c r="R86" s="5"/>
      <c r="S86" s="5">
        <v>7320</v>
      </c>
      <c r="T86" s="5"/>
      <c r="U86" s="5"/>
      <c r="V86" s="14">
        <f t="shared" si="3"/>
        <v>111493.17</v>
      </c>
      <c r="W86" s="4"/>
    </row>
    <row r="87" spans="1:23" ht="15">
      <c r="A87" s="2" t="s">
        <v>96</v>
      </c>
      <c r="B87" s="7" t="s">
        <v>265</v>
      </c>
      <c r="C87" s="6">
        <f t="shared" si="2"/>
        <v>88556.32999999999</v>
      </c>
      <c r="D87" s="5"/>
      <c r="E87" s="5"/>
      <c r="F87" s="5">
        <v>1105.07</v>
      </c>
      <c r="G87" s="5"/>
      <c r="H87" s="5"/>
      <c r="I87" s="5"/>
      <c r="J87" s="5"/>
      <c r="K87" s="5"/>
      <c r="L87" s="5"/>
      <c r="M87" s="5"/>
      <c r="N87" s="5"/>
      <c r="O87" s="5">
        <v>2053.92</v>
      </c>
      <c r="P87" s="5"/>
      <c r="Q87" s="5">
        <v>91715.31999999999</v>
      </c>
      <c r="R87" s="5"/>
      <c r="S87" s="5">
        <v>12304.44</v>
      </c>
      <c r="T87" s="5">
        <f>C87*0.0756</f>
        <v>6694.858547999999</v>
      </c>
      <c r="U87" s="5">
        <v>405.72</v>
      </c>
      <c r="V87" s="14">
        <f t="shared" si="3"/>
        <v>111120.338548</v>
      </c>
      <c r="W87" s="4"/>
    </row>
    <row r="88" spans="1:23" ht="15">
      <c r="A88" s="2" t="s">
        <v>32</v>
      </c>
      <c r="B88" s="7" t="s">
        <v>219</v>
      </c>
      <c r="C88" s="6">
        <f t="shared" si="2"/>
        <v>82741.58</v>
      </c>
      <c r="D88" s="5">
        <v>7304.12</v>
      </c>
      <c r="E88" s="5">
        <v>5232.87</v>
      </c>
      <c r="F88" s="5"/>
      <c r="G88" s="5"/>
      <c r="H88" s="5"/>
      <c r="I88" s="5"/>
      <c r="J88" s="5"/>
      <c r="K88" s="5">
        <v>1100</v>
      </c>
      <c r="L88" s="5"/>
      <c r="M88" s="5"/>
      <c r="N88" s="5"/>
      <c r="O88" s="5">
        <v>276.45</v>
      </c>
      <c r="P88" s="5"/>
      <c r="Q88" s="5">
        <v>96655.02</v>
      </c>
      <c r="R88" s="5"/>
      <c r="S88" s="5">
        <v>12304.44</v>
      </c>
      <c r="T88" s="5"/>
      <c r="U88" s="5"/>
      <c r="V88" s="14">
        <f t="shared" si="3"/>
        <v>108959.46</v>
      </c>
      <c r="W88" s="4"/>
    </row>
    <row r="89" spans="1:23" ht="15">
      <c r="A89" s="2" t="s">
        <v>129</v>
      </c>
      <c r="B89" s="7" t="s">
        <v>218</v>
      </c>
      <c r="C89" s="6">
        <f t="shared" si="2"/>
        <v>84967.22</v>
      </c>
      <c r="D89" s="5">
        <v>8732.12</v>
      </c>
      <c r="E89" s="5">
        <v>5519.15</v>
      </c>
      <c r="F89" s="5"/>
      <c r="G89" s="5"/>
      <c r="H89" s="5">
        <v>95.71</v>
      </c>
      <c r="I89" s="5"/>
      <c r="J89" s="5"/>
      <c r="K89" s="5">
        <v>660</v>
      </c>
      <c r="L89" s="5"/>
      <c r="M89" s="5"/>
      <c r="N89" s="5"/>
      <c r="O89" s="5"/>
      <c r="P89" s="5"/>
      <c r="Q89" s="5">
        <v>99974.2</v>
      </c>
      <c r="R89" s="5"/>
      <c r="S89" s="5">
        <v>8580</v>
      </c>
      <c r="T89" s="5"/>
      <c r="U89" s="5"/>
      <c r="V89" s="14">
        <f t="shared" si="3"/>
        <v>108554.2</v>
      </c>
      <c r="W89" s="4"/>
    </row>
    <row r="90" spans="1:23" ht="15">
      <c r="A90" s="2" t="s">
        <v>196</v>
      </c>
      <c r="B90" s="7" t="s">
        <v>275</v>
      </c>
      <c r="C90" s="6">
        <f t="shared" si="2"/>
        <v>82605.79</v>
      </c>
      <c r="D90" s="5"/>
      <c r="E90" s="5"/>
      <c r="F90" s="5">
        <v>6192.64</v>
      </c>
      <c r="G90" s="5"/>
      <c r="H90" s="5"/>
      <c r="I90" s="5"/>
      <c r="J90" s="5"/>
      <c r="K90" s="5"/>
      <c r="L90" s="5"/>
      <c r="M90" s="5"/>
      <c r="N90" s="5">
        <v>175</v>
      </c>
      <c r="O90" s="5">
        <v>5243.6</v>
      </c>
      <c r="P90" s="5"/>
      <c r="Q90" s="5">
        <v>94217.03</v>
      </c>
      <c r="R90" s="5"/>
      <c r="S90" s="5">
        <v>6250</v>
      </c>
      <c r="T90" s="5">
        <f>C90*0.0756</f>
        <v>6244.997724</v>
      </c>
      <c r="U90" s="5">
        <v>1103.03</v>
      </c>
      <c r="V90" s="14">
        <f t="shared" si="3"/>
        <v>107815.057724</v>
      </c>
      <c r="W90" s="4"/>
    </row>
    <row r="91" spans="1:23" ht="15">
      <c r="A91" s="2" t="s">
        <v>26</v>
      </c>
      <c r="B91" s="7" t="s">
        <v>228</v>
      </c>
      <c r="C91" s="6">
        <f t="shared" si="2"/>
        <v>81426.48</v>
      </c>
      <c r="D91" s="5">
        <v>4299.75</v>
      </c>
      <c r="E91" s="5"/>
      <c r="F91" s="5">
        <v>2002.29</v>
      </c>
      <c r="G91" s="5"/>
      <c r="H91" s="5"/>
      <c r="I91" s="5"/>
      <c r="J91" s="5"/>
      <c r="K91" s="5"/>
      <c r="L91" s="5"/>
      <c r="M91" s="5"/>
      <c r="N91" s="5"/>
      <c r="O91" s="5">
        <v>924</v>
      </c>
      <c r="P91" s="5"/>
      <c r="Q91" s="5">
        <v>88652.51999999999</v>
      </c>
      <c r="R91" s="5"/>
      <c r="S91" s="5">
        <v>11681.16</v>
      </c>
      <c r="T91" s="5">
        <f>C91*0.0756</f>
        <v>6155.841888</v>
      </c>
      <c r="U91" s="5">
        <v>1084.34</v>
      </c>
      <c r="V91" s="14">
        <f t="shared" si="3"/>
        <v>107573.86188799998</v>
      </c>
      <c r="W91" s="4"/>
    </row>
    <row r="92" spans="1:23" ht="15">
      <c r="A92" s="2" t="s">
        <v>33</v>
      </c>
      <c r="B92" s="7" t="s">
        <v>233</v>
      </c>
      <c r="C92" s="6">
        <f t="shared" si="2"/>
        <v>70292.5</v>
      </c>
      <c r="D92" s="5">
        <v>9212.91</v>
      </c>
      <c r="E92" s="5">
        <v>4516.74</v>
      </c>
      <c r="F92" s="5">
        <v>3474.4</v>
      </c>
      <c r="G92" s="5">
        <v>3474.4</v>
      </c>
      <c r="H92" s="5"/>
      <c r="I92" s="5"/>
      <c r="J92" s="5"/>
      <c r="K92" s="5">
        <v>810</v>
      </c>
      <c r="L92" s="5"/>
      <c r="M92" s="5"/>
      <c r="N92" s="5"/>
      <c r="O92" s="5"/>
      <c r="P92" s="5"/>
      <c r="Q92" s="5">
        <v>91780.95</v>
      </c>
      <c r="R92" s="5"/>
      <c r="S92" s="5">
        <v>14688.24</v>
      </c>
      <c r="T92" s="5"/>
      <c r="U92" s="5"/>
      <c r="V92" s="14">
        <f t="shared" si="3"/>
        <v>106469.19</v>
      </c>
      <c r="W92" s="4"/>
    </row>
    <row r="93" spans="1:23" ht="15">
      <c r="A93" s="2" t="s">
        <v>21</v>
      </c>
      <c r="B93" s="7" t="s">
        <v>223</v>
      </c>
      <c r="C93" s="6">
        <f t="shared" si="2"/>
        <v>79836.36</v>
      </c>
      <c r="D93" s="5"/>
      <c r="E93" s="5"/>
      <c r="F93" s="5">
        <v>5938.23</v>
      </c>
      <c r="G93" s="5"/>
      <c r="H93" s="5"/>
      <c r="I93" s="5"/>
      <c r="J93" s="5"/>
      <c r="K93" s="5"/>
      <c r="L93" s="5"/>
      <c r="M93" s="5"/>
      <c r="N93" s="5"/>
      <c r="O93" s="5">
        <v>1034.54</v>
      </c>
      <c r="P93" s="5"/>
      <c r="Q93" s="5">
        <v>86809.13</v>
      </c>
      <c r="R93" s="5"/>
      <c r="S93" s="5">
        <v>12304.44</v>
      </c>
      <c r="T93" s="5">
        <f>C93*0.0756</f>
        <v>6035.628816</v>
      </c>
      <c r="U93" s="5">
        <v>1064.61</v>
      </c>
      <c r="V93" s="14">
        <f t="shared" si="3"/>
        <v>106213.808816</v>
      </c>
      <c r="W93" s="4"/>
    </row>
    <row r="94" spans="1:23" ht="15">
      <c r="A94" s="2" t="s">
        <v>206</v>
      </c>
      <c r="B94" s="7" t="s">
        <v>255</v>
      </c>
      <c r="C94" s="6">
        <f t="shared" si="2"/>
        <v>93467.33</v>
      </c>
      <c r="D94" s="5"/>
      <c r="E94" s="5"/>
      <c r="F94" s="5"/>
      <c r="G94" s="5"/>
      <c r="H94" s="5"/>
      <c r="I94" s="5"/>
      <c r="J94" s="5">
        <v>600</v>
      </c>
      <c r="K94" s="5"/>
      <c r="L94" s="5"/>
      <c r="M94" s="5"/>
      <c r="N94" s="5"/>
      <c r="O94" s="5">
        <v>369.53</v>
      </c>
      <c r="P94" s="5"/>
      <c r="Q94" s="5">
        <v>94436.86</v>
      </c>
      <c r="R94" s="5"/>
      <c r="S94" s="5">
        <v>7320</v>
      </c>
      <c r="T94" s="5"/>
      <c r="U94" s="5">
        <v>2803.95</v>
      </c>
      <c r="V94" s="14">
        <f t="shared" si="3"/>
        <v>104560.81</v>
      </c>
      <c r="W94" s="4"/>
    </row>
    <row r="95" spans="1:23" ht="15">
      <c r="A95" s="2" t="s">
        <v>61</v>
      </c>
      <c r="B95" s="7" t="s">
        <v>246</v>
      </c>
      <c r="C95" s="6">
        <f t="shared" si="2"/>
        <v>80635.92000000001</v>
      </c>
      <c r="D95" s="5"/>
      <c r="E95" s="5"/>
      <c r="F95" s="5"/>
      <c r="G95" s="5">
        <v>3848.02</v>
      </c>
      <c r="H95" s="5"/>
      <c r="I95" s="5"/>
      <c r="J95" s="5"/>
      <c r="K95" s="5"/>
      <c r="L95" s="5"/>
      <c r="M95" s="5"/>
      <c r="N95" s="5"/>
      <c r="O95" s="5">
        <v>562.95</v>
      </c>
      <c r="P95" s="5"/>
      <c r="Q95" s="5">
        <v>85046.89000000001</v>
      </c>
      <c r="R95" s="5"/>
      <c r="S95" s="5">
        <v>11650.32</v>
      </c>
      <c r="T95" s="5">
        <f>C95*0.0756</f>
        <v>6096.075552000001</v>
      </c>
      <c r="U95" s="5">
        <v>1103.16</v>
      </c>
      <c r="V95" s="14">
        <f t="shared" si="3"/>
        <v>103896.44555200002</v>
      </c>
      <c r="W95" s="4"/>
    </row>
    <row r="96" spans="1:23" ht="15">
      <c r="A96" s="2" t="s">
        <v>150</v>
      </c>
      <c r="B96" s="7" t="s">
        <v>289</v>
      </c>
      <c r="C96" s="6">
        <f t="shared" si="2"/>
        <v>75124.12</v>
      </c>
      <c r="D96" s="5">
        <v>327.16</v>
      </c>
      <c r="E96" s="5"/>
      <c r="F96" s="5">
        <v>5206</v>
      </c>
      <c r="G96" s="5"/>
      <c r="H96" s="5">
        <v>1867.03</v>
      </c>
      <c r="I96" s="5"/>
      <c r="J96" s="5"/>
      <c r="K96" s="5"/>
      <c r="L96" s="5"/>
      <c r="M96" s="5"/>
      <c r="N96" s="5"/>
      <c r="O96" s="5">
        <v>476.14</v>
      </c>
      <c r="P96" s="5"/>
      <c r="Q96" s="5">
        <v>83000.45</v>
      </c>
      <c r="R96" s="5"/>
      <c r="S96" s="5">
        <v>12304.44</v>
      </c>
      <c r="T96" s="5">
        <f>C96*0.0756</f>
        <v>5679.3834719999995</v>
      </c>
      <c r="U96" s="5">
        <v>998.54</v>
      </c>
      <c r="V96" s="14">
        <f t="shared" si="3"/>
        <v>101982.813472</v>
      </c>
      <c r="W96" s="4"/>
    </row>
    <row r="97" spans="1:23" ht="15">
      <c r="A97" s="2" t="s">
        <v>88</v>
      </c>
      <c r="B97" s="7" t="s">
        <v>262</v>
      </c>
      <c r="C97" s="6">
        <f t="shared" si="2"/>
        <v>87756</v>
      </c>
      <c r="D97" s="5"/>
      <c r="E97" s="5"/>
      <c r="F97" s="5">
        <v>2218.32</v>
      </c>
      <c r="G97" s="5"/>
      <c r="H97" s="5"/>
      <c r="I97" s="5"/>
      <c r="J97" s="5"/>
      <c r="K97" s="5"/>
      <c r="L97" s="5"/>
      <c r="M97" s="5"/>
      <c r="N97" s="5"/>
      <c r="O97" s="5">
        <v>288.39</v>
      </c>
      <c r="P97" s="5"/>
      <c r="Q97" s="5">
        <v>90262.71</v>
      </c>
      <c r="R97" s="5"/>
      <c r="S97" s="5">
        <v>3480</v>
      </c>
      <c r="T97" s="5">
        <f>C97*0.0756</f>
        <v>6634.3536</v>
      </c>
      <c r="U97" s="5">
        <v>1173.71</v>
      </c>
      <c r="V97" s="14">
        <f t="shared" si="3"/>
        <v>101550.77360000001</v>
      </c>
      <c r="W97" s="4"/>
    </row>
    <row r="98" spans="1:23" ht="15">
      <c r="A98" s="2" t="s">
        <v>74</v>
      </c>
      <c r="B98" s="7" t="s">
        <v>218</v>
      </c>
      <c r="C98" s="6">
        <f t="shared" si="2"/>
        <v>73371.1</v>
      </c>
      <c r="D98" s="5">
        <v>9975.83</v>
      </c>
      <c r="E98" s="5">
        <v>4767.66</v>
      </c>
      <c r="F98" s="5"/>
      <c r="G98" s="5">
        <v>3667.41</v>
      </c>
      <c r="H98" s="5">
        <f>350.88+653.36</f>
        <v>1004.24</v>
      </c>
      <c r="I98" s="5"/>
      <c r="J98" s="5"/>
      <c r="K98" s="5">
        <v>660</v>
      </c>
      <c r="L98" s="5"/>
      <c r="M98" s="5"/>
      <c r="N98" s="5"/>
      <c r="O98" s="5"/>
      <c r="P98" s="5"/>
      <c r="Q98" s="5">
        <v>93446.24</v>
      </c>
      <c r="R98" s="5"/>
      <c r="S98" s="5">
        <v>8098.76</v>
      </c>
      <c r="T98" s="5"/>
      <c r="U98" s="5"/>
      <c r="V98" s="14">
        <f t="shared" si="3"/>
        <v>101545</v>
      </c>
      <c r="W98" s="4"/>
    </row>
    <row r="99" spans="1:23" ht="15">
      <c r="A99" s="2" t="s">
        <v>136</v>
      </c>
      <c r="B99" s="7" t="s">
        <v>283</v>
      </c>
      <c r="C99" s="6">
        <f t="shared" si="2"/>
        <v>83126.12</v>
      </c>
      <c r="D99" s="5">
        <v>2459.49</v>
      </c>
      <c r="E99" s="5"/>
      <c r="F99" s="5">
        <v>0</v>
      </c>
      <c r="G99" s="5">
        <v>4155.61</v>
      </c>
      <c r="H99" s="5"/>
      <c r="I99" s="5"/>
      <c r="J99" s="5"/>
      <c r="K99" s="5"/>
      <c r="L99" s="5"/>
      <c r="M99" s="5"/>
      <c r="N99" s="5">
        <v>122.5</v>
      </c>
      <c r="O99" s="5">
        <v>839.97</v>
      </c>
      <c r="P99" s="5"/>
      <c r="Q99" s="5">
        <v>90703.69</v>
      </c>
      <c r="R99" s="5"/>
      <c r="S99" s="5">
        <v>3000</v>
      </c>
      <c r="T99" s="5">
        <f>C99*0.0756</f>
        <v>6284.334672</v>
      </c>
      <c r="U99" s="5">
        <v>1113.43</v>
      </c>
      <c r="V99" s="14">
        <f t="shared" si="3"/>
        <v>101101.45467199999</v>
      </c>
      <c r="W99" s="4"/>
    </row>
    <row r="100" spans="1:23" ht="15">
      <c r="A100" s="2" t="s">
        <v>90</v>
      </c>
      <c r="B100" s="7" t="s">
        <v>249</v>
      </c>
      <c r="C100" s="6">
        <f t="shared" si="2"/>
        <v>63322.93000000001</v>
      </c>
      <c r="D100" s="5">
        <v>9573.52</v>
      </c>
      <c r="E100" s="5"/>
      <c r="F100" s="5">
        <v>1572.12</v>
      </c>
      <c r="G100" s="5">
        <v>3144.32</v>
      </c>
      <c r="H100" s="5">
        <v>1572.12</v>
      </c>
      <c r="I100" s="5"/>
      <c r="J100" s="5"/>
      <c r="K100" s="5"/>
      <c r="L100" s="5"/>
      <c r="M100" s="5"/>
      <c r="N100" s="5"/>
      <c r="O100" s="5">
        <v>1833.68</v>
      </c>
      <c r="P100" s="5"/>
      <c r="Q100" s="5">
        <v>81018.69</v>
      </c>
      <c r="R100" s="5"/>
      <c r="S100" s="5">
        <v>14425.2</v>
      </c>
      <c r="T100" s="5">
        <f>C100*0.0756</f>
        <v>4787.213508000001</v>
      </c>
      <c r="U100" s="5">
        <v>840.13</v>
      </c>
      <c r="V100" s="14">
        <f t="shared" si="3"/>
        <v>101071.233508</v>
      </c>
      <c r="W100" s="4"/>
    </row>
    <row r="101" spans="1:23" ht="15">
      <c r="A101" s="2" t="s">
        <v>67</v>
      </c>
      <c r="B101" s="7" t="s">
        <v>250</v>
      </c>
      <c r="C101" s="6">
        <f t="shared" si="2"/>
        <v>83589.04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>
        <v>83589.04</v>
      </c>
      <c r="R101" s="5"/>
      <c r="S101" s="5">
        <v>7320</v>
      </c>
      <c r="T101" s="5">
        <f>C101*0.0756</f>
        <v>6319.331424</v>
      </c>
      <c r="U101" s="5">
        <v>3342.33</v>
      </c>
      <c r="V101" s="14">
        <f t="shared" si="3"/>
        <v>100570.701424</v>
      </c>
      <c r="W101" s="4"/>
    </row>
    <row r="102" spans="1:23" ht="15">
      <c r="A102" s="2" t="s">
        <v>20</v>
      </c>
      <c r="B102" s="7" t="s">
        <v>222</v>
      </c>
      <c r="C102" s="6">
        <f t="shared" si="2"/>
        <v>69845.57</v>
      </c>
      <c r="D102" s="5">
        <v>1331.5</v>
      </c>
      <c r="E102" s="5"/>
      <c r="F102" s="5"/>
      <c r="G102" s="5">
        <v>3470.41</v>
      </c>
      <c r="H102" s="5">
        <v>1735.26</v>
      </c>
      <c r="I102" s="5"/>
      <c r="J102" s="5"/>
      <c r="K102" s="5"/>
      <c r="L102" s="5"/>
      <c r="M102" s="5"/>
      <c r="N102" s="5"/>
      <c r="O102" s="5">
        <v>1634.19</v>
      </c>
      <c r="P102" s="5"/>
      <c r="Q102" s="5">
        <v>78016.93000000001</v>
      </c>
      <c r="R102" s="5"/>
      <c r="S102" s="5">
        <v>14425.2</v>
      </c>
      <c r="T102" s="5">
        <f>C102*0.0756</f>
        <v>5280.325092000001</v>
      </c>
      <c r="U102" s="5">
        <v>926.91</v>
      </c>
      <c r="V102" s="14">
        <f t="shared" si="3"/>
        <v>98649.36509200001</v>
      </c>
      <c r="W102" s="4"/>
    </row>
    <row r="103" spans="1:23" ht="15">
      <c r="A103" s="2" t="s">
        <v>164</v>
      </c>
      <c r="B103" s="7" t="s">
        <v>292</v>
      </c>
      <c r="C103" s="6">
        <f t="shared" si="2"/>
        <v>87105.59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>
        <v>192.5</v>
      </c>
      <c r="O103" s="5">
        <v>969.84</v>
      </c>
      <c r="P103" s="5"/>
      <c r="Q103" s="5">
        <v>88267.93</v>
      </c>
      <c r="R103" s="5"/>
      <c r="S103" s="5">
        <v>7320</v>
      </c>
      <c r="T103" s="5"/>
      <c r="U103" s="5">
        <v>2604.31</v>
      </c>
      <c r="V103" s="14">
        <f t="shared" si="3"/>
        <v>98192.23999999999</v>
      </c>
      <c r="W103" s="4"/>
    </row>
    <row r="104" spans="1:23" ht="15">
      <c r="A104" s="2" t="s">
        <v>112</v>
      </c>
      <c r="B104" s="7" t="s">
        <v>263</v>
      </c>
      <c r="C104" s="6">
        <f t="shared" si="2"/>
        <v>69418.2</v>
      </c>
      <c r="D104" s="5">
        <v>790.79</v>
      </c>
      <c r="E104" s="5"/>
      <c r="F104" s="5"/>
      <c r="G104" s="5">
        <v>3470.41</v>
      </c>
      <c r="H104" s="5"/>
      <c r="I104" s="5"/>
      <c r="J104" s="5"/>
      <c r="K104" s="5"/>
      <c r="L104" s="5"/>
      <c r="M104" s="5"/>
      <c r="N104" s="5"/>
      <c r="O104" s="5">
        <v>3744.8</v>
      </c>
      <c r="P104" s="5"/>
      <c r="Q104" s="5">
        <v>77424.2</v>
      </c>
      <c r="R104" s="5"/>
      <c r="S104" s="5">
        <v>14425.2</v>
      </c>
      <c r="T104" s="5">
        <f>C104*0.0756</f>
        <v>5248.01592</v>
      </c>
      <c r="U104" s="5">
        <v>926.91</v>
      </c>
      <c r="V104" s="14">
        <f t="shared" si="3"/>
        <v>98024.32592</v>
      </c>
      <c r="W104" s="4"/>
    </row>
    <row r="105" spans="1:23" ht="15">
      <c r="A105" s="2" t="s">
        <v>72</v>
      </c>
      <c r="B105" s="7" t="s">
        <v>253</v>
      </c>
      <c r="C105" s="6">
        <f t="shared" si="2"/>
        <v>80269.04</v>
      </c>
      <c r="D105" s="5"/>
      <c r="E105" s="5"/>
      <c r="F105" s="5"/>
      <c r="G105" s="5"/>
      <c r="H105" s="5"/>
      <c r="I105" s="5"/>
      <c r="J105" s="5">
        <v>785</v>
      </c>
      <c r="K105" s="5"/>
      <c r="L105" s="5"/>
      <c r="M105" s="5"/>
      <c r="N105" s="5">
        <v>210</v>
      </c>
      <c r="O105" s="5">
        <v>1488</v>
      </c>
      <c r="P105" s="5"/>
      <c r="Q105" s="5">
        <v>82752.04</v>
      </c>
      <c r="R105" s="5"/>
      <c r="S105" s="5">
        <v>12724.8</v>
      </c>
      <c r="T105" s="5"/>
      <c r="U105" s="5">
        <v>2407.13</v>
      </c>
      <c r="V105" s="14">
        <f t="shared" si="3"/>
        <v>97883.97</v>
      </c>
      <c r="W105" s="4"/>
    </row>
    <row r="106" spans="1:23" ht="15">
      <c r="A106" s="2" t="s">
        <v>97</v>
      </c>
      <c r="B106" s="7" t="s">
        <v>243</v>
      </c>
      <c r="C106" s="6">
        <f t="shared" si="2"/>
        <v>63929.89</v>
      </c>
      <c r="D106" s="5">
        <v>7670.02</v>
      </c>
      <c r="E106" s="5"/>
      <c r="F106" s="5"/>
      <c r="G106" s="5">
        <v>3173.72</v>
      </c>
      <c r="H106" s="5"/>
      <c r="I106" s="5">
        <v>932.45</v>
      </c>
      <c r="J106" s="5"/>
      <c r="K106" s="5"/>
      <c r="L106" s="5"/>
      <c r="M106" s="5"/>
      <c r="N106" s="5"/>
      <c r="O106" s="5">
        <v>3772.51</v>
      </c>
      <c r="P106" s="5"/>
      <c r="Q106" s="5">
        <v>79478.59</v>
      </c>
      <c r="R106" s="5"/>
      <c r="S106" s="5">
        <v>12304.44</v>
      </c>
      <c r="T106" s="5">
        <f aca="true" t="shared" si="4" ref="T106:T114">C106*0.0756</f>
        <v>4833.099684</v>
      </c>
      <c r="U106" s="5">
        <v>852.06</v>
      </c>
      <c r="V106" s="14">
        <f t="shared" si="3"/>
        <v>97468.189684</v>
      </c>
      <c r="W106" s="4"/>
    </row>
    <row r="107" spans="1:23" ht="15">
      <c r="A107" s="2" t="s">
        <v>99</v>
      </c>
      <c r="B107" s="7" t="s">
        <v>266</v>
      </c>
      <c r="C107" s="6">
        <f t="shared" si="2"/>
        <v>71093.16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>
        <v>2632.94</v>
      </c>
      <c r="P107" s="5"/>
      <c r="Q107" s="5">
        <v>73726.1</v>
      </c>
      <c r="R107" s="5"/>
      <c r="S107" s="5">
        <v>14425.2</v>
      </c>
      <c r="T107" s="5">
        <f t="shared" si="4"/>
        <v>5374.642896</v>
      </c>
      <c r="U107" s="5">
        <v>3554.55</v>
      </c>
      <c r="V107" s="14">
        <f t="shared" si="3"/>
        <v>97080.49289600001</v>
      </c>
      <c r="W107" s="4"/>
    </row>
    <row r="108" spans="1:23" ht="15">
      <c r="A108" s="2" t="s">
        <v>158</v>
      </c>
      <c r="B108" s="7" t="s">
        <v>243</v>
      </c>
      <c r="C108" s="6">
        <f t="shared" si="2"/>
        <v>69846.04000000001</v>
      </c>
      <c r="D108" s="5">
        <v>54.08</v>
      </c>
      <c r="E108" s="5"/>
      <c r="F108" s="5">
        <v>5205.67</v>
      </c>
      <c r="G108" s="5">
        <v>3470.41</v>
      </c>
      <c r="H108" s="5"/>
      <c r="I108" s="5"/>
      <c r="J108" s="5"/>
      <c r="K108" s="5"/>
      <c r="L108" s="5"/>
      <c r="M108" s="5"/>
      <c r="N108" s="5"/>
      <c r="O108" s="5"/>
      <c r="P108" s="5"/>
      <c r="Q108" s="5">
        <v>78576.20000000001</v>
      </c>
      <c r="R108" s="5"/>
      <c r="S108" s="5">
        <v>11650.32</v>
      </c>
      <c r="T108" s="5">
        <f t="shared" si="4"/>
        <v>5280.360624000001</v>
      </c>
      <c r="U108" s="5">
        <v>926.92</v>
      </c>
      <c r="V108" s="14">
        <f t="shared" si="3"/>
        <v>96433.80062400001</v>
      </c>
      <c r="W108" s="4"/>
    </row>
    <row r="109" spans="1:23" ht="15">
      <c r="A109" s="2" t="s">
        <v>75</v>
      </c>
      <c r="B109" s="7" t="s">
        <v>228</v>
      </c>
      <c r="C109" s="6">
        <f t="shared" si="2"/>
        <v>84582.43</v>
      </c>
      <c r="D109" s="5"/>
      <c r="E109" s="5"/>
      <c r="F109" s="5">
        <v>432.44</v>
      </c>
      <c r="G109" s="5"/>
      <c r="H109" s="5"/>
      <c r="I109" s="5"/>
      <c r="J109" s="5"/>
      <c r="K109" s="5"/>
      <c r="L109" s="5"/>
      <c r="M109" s="5"/>
      <c r="N109" s="5">
        <v>122.5</v>
      </c>
      <c r="O109" s="5"/>
      <c r="P109" s="5"/>
      <c r="Q109" s="5">
        <v>85137.37</v>
      </c>
      <c r="R109" s="5"/>
      <c r="S109" s="5">
        <v>3480</v>
      </c>
      <c r="T109" s="5">
        <f t="shared" si="4"/>
        <v>6394.431707999999</v>
      </c>
      <c r="U109" s="5">
        <v>1129.01</v>
      </c>
      <c r="V109" s="14">
        <f t="shared" si="3"/>
        <v>96140.811708</v>
      </c>
      <c r="W109" s="4"/>
    </row>
    <row r="110" spans="1:23" ht="15">
      <c r="A110" s="2" t="s">
        <v>157</v>
      </c>
      <c r="B110" s="7" t="s">
        <v>249</v>
      </c>
      <c r="C110" s="6">
        <f t="shared" si="2"/>
        <v>62879.090000000004</v>
      </c>
      <c r="D110" s="5">
        <v>8923.68</v>
      </c>
      <c r="E110" s="5"/>
      <c r="F110" s="5"/>
      <c r="G110" s="5"/>
      <c r="H110" s="5">
        <v>1561.04</v>
      </c>
      <c r="I110" s="5"/>
      <c r="J110" s="5"/>
      <c r="K110" s="5"/>
      <c r="L110" s="5"/>
      <c r="M110" s="5"/>
      <c r="N110" s="5">
        <v>192.5</v>
      </c>
      <c r="O110" s="5">
        <v>2405.6</v>
      </c>
      <c r="P110" s="5"/>
      <c r="Q110" s="5">
        <v>75961.91</v>
      </c>
      <c r="R110" s="5"/>
      <c r="S110" s="5">
        <v>14425.2</v>
      </c>
      <c r="T110" s="5">
        <f t="shared" si="4"/>
        <v>4753.6592040000005</v>
      </c>
      <c r="U110" s="5">
        <v>835.67</v>
      </c>
      <c r="V110" s="14">
        <f t="shared" si="3"/>
        <v>95976.439204</v>
      </c>
      <c r="W110" s="4"/>
    </row>
    <row r="111" spans="1:23" ht="15">
      <c r="A111" s="2" t="s">
        <v>160</v>
      </c>
      <c r="B111" s="7" t="s">
        <v>222</v>
      </c>
      <c r="C111" s="6">
        <f t="shared" si="2"/>
        <v>69849.82</v>
      </c>
      <c r="D111" s="5">
        <v>2857.85</v>
      </c>
      <c r="E111" s="5"/>
      <c r="F111" s="5">
        <v>1735.26</v>
      </c>
      <c r="G111" s="5"/>
      <c r="H111" s="5">
        <v>1735.26</v>
      </c>
      <c r="I111" s="5"/>
      <c r="J111" s="5"/>
      <c r="K111" s="5"/>
      <c r="L111" s="5"/>
      <c r="M111" s="5"/>
      <c r="N111" s="5"/>
      <c r="O111" s="5">
        <v>1131.47</v>
      </c>
      <c r="P111" s="5"/>
      <c r="Q111" s="5">
        <v>77309.66</v>
      </c>
      <c r="R111" s="5"/>
      <c r="S111" s="5">
        <v>12304.44</v>
      </c>
      <c r="T111" s="5">
        <f t="shared" si="4"/>
        <v>5280.646392000001</v>
      </c>
      <c r="U111" s="5">
        <v>926.91</v>
      </c>
      <c r="V111" s="14">
        <f t="shared" si="3"/>
        <v>95821.656392</v>
      </c>
      <c r="W111" s="4"/>
    </row>
    <row r="112" spans="1:23" ht="15">
      <c r="A112" s="2" t="s">
        <v>25</v>
      </c>
      <c r="B112" s="7" t="s">
        <v>227</v>
      </c>
      <c r="C112" s="6">
        <f t="shared" si="2"/>
        <v>80376.84000000001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>
        <v>210</v>
      </c>
      <c r="O112" s="5">
        <v>893.04</v>
      </c>
      <c r="P112" s="5"/>
      <c r="Q112" s="5">
        <v>81479.88</v>
      </c>
      <c r="R112" s="5"/>
      <c r="S112" s="5">
        <v>7320</v>
      </c>
      <c r="T112" s="5">
        <f t="shared" si="4"/>
        <v>6076.489104000001</v>
      </c>
      <c r="U112" s="5"/>
      <c r="V112" s="14">
        <f t="shared" si="3"/>
        <v>94876.36910400001</v>
      </c>
      <c r="W112" s="4"/>
    </row>
    <row r="113" spans="1:23" ht="15">
      <c r="A113" s="2" t="s">
        <v>122</v>
      </c>
      <c r="B113" s="7" t="s">
        <v>277</v>
      </c>
      <c r="C113" s="6">
        <f t="shared" si="2"/>
        <v>82495.53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>
        <v>878.37</v>
      </c>
      <c r="P113" s="5"/>
      <c r="Q113" s="5">
        <v>83373.9</v>
      </c>
      <c r="R113" s="5"/>
      <c r="S113" s="5">
        <v>3480</v>
      </c>
      <c r="T113" s="5">
        <f t="shared" si="4"/>
        <v>6236.662068</v>
      </c>
      <c r="U113" s="5">
        <v>1099.89</v>
      </c>
      <c r="V113" s="14">
        <f t="shared" si="3"/>
        <v>94190.452068</v>
      </c>
      <c r="W113" s="4"/>
    </row>
    <row r="114" spans="1:23" ht="15">
      <c r="A114" s="2" t="s">
        <v>95</v>
      </c>
      <c r="B114" s="7" t="s">
        <v>245</v>
      </c>
      <c r="C114" s="6">
        <f t="shared" si="2"/>
        <v>57749.939999999995</v>
      </c>
      <c r="D114" s="5">
        <v>15785.26</v>
      </c>
      <c r="E114" s="5"/>
      <c r="F114" s="5">
        <f>792.72+3339.02</f>
        <v>4131.74</v>
      </c>
      <c r="G114" s="5">
        <v>2860.11</v>
      </c>
      <c r="H114" s="5">
        <v>1430.15</v>
      </c>
      <c r="I114" s="5"/>
      <c r="J114" s="5"/>
      <c r="K114" s="5"/>
      <c r="L114" s="5"/>
      <c r="M114" s="5"/>
      <c r="N114" s="5"/>
      <c r="O114" s="5"/>
      <c r="P114" s="5"/>
      <c r="Q114" s="5">
        <v>81957.2</v>
      </c>
      <c r="R114" s="5"/>
      <c r="S114" s="5">
        <v>6900</v>
      </c>
      <c r="T114" s="5">
        <f t="shared" si="4"/>
        <v>4365.895463999999</v>
      </c>
      <c r="U114" s="5">
        <v>763.75</v>
      </c>
      <c r="V114" s="14">
        <f t="shared" si="3"/>
        <v>93986.845464</v>
      </c>
      <c r="W114" s="4"/>
    </row>
    <row r="115" spans="1:23" ht="15">
      <c r="A115" s="2" t="s">
        <v>204</v>
      </c>
      <c r="B115" s="7" t="s">
        <v>307</v>
      </c>
      <c r="C115" s="6">
        <f t="shared" si="2"/>
        <v>49984.670000000006</v>
      </c>
      <c r="D115" s="5"/>
      <c r="E115" s="5"/>
      <c r="F115" s="5"/>
      <c r="G115" s="5"/>
      <c r="H115" s="5"/>
      <c r="I115" s="5"/>
      <c r="J115" s="5">
        <v>225</v>
      </c>
      <c r="K115" s="5"/>
      <c r="L115" s="5">
        <v>1038.5</v>
      </c>
      <c r="M115" s="5"/>
      <c r="N115" s="5"/>
      <c r="O115" s="5">
        <v>34791.1</v>
      </c>
      <c r="P115" s="5"/>
      <c r="Q115" s="5">
        <v>86039.27</v>
      </c>
      <c r="R115" s="5"/>
      <c r="S115" s="5">
        <v>5278.2</v>
      </c>
      <c r="T115" s="5"/>
      <c r="U115" s="5">
        <v>2374.6</v>
      </c>
      <c r="V115" s="14">
        <f t="shared" si="3"/>
        <v>93692.07</v>
      </c>
      <c r="W115" s="4"/>
    </row>
    <row r="116" spans="1:23" ht="15">
      <c r="A116" s="2" t="s">
        <v>101</v>
      </c>
      <c r="B116" s="7" t="s">
        <v>268</v>
      </c>
      <c r="C116" s="6">
        <f t="shared" si="2"/>
        <v>71181.69000000002</v>
      </c>
      <c r="D116" s="5">
        <v>215.62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>
        <v>1426.31</v>
      </c>
      <c r="P116" s="5"/>
      <c r="Q116" s="5">
        <v>72823.62000000001</v>
      </c>
      <c r="R116" s="5"/>
      <c r="S116" s="5">
        <v>14425.2</v>
      </c>
      <c r="T116" s="5">
        <f>C116*0.0756</f>
        <v>5381.335764000001</v>
      </c>
      <c r="U116" s="5">
        <v>950.63</v>
      </c>
      <c r="V116" s="14">
        <f t="shared" si="3"/>
        <v>93580.78576400001</v>
      </c>
      <c r="W116" s="4"/>
    </row>
    <row r="117" spans="1:23" ht="15">
      <c r="A117" s="2" t="s">
        <v>89</v>
      </c>
      <c r="B117" s="7" t="s">
        <v>263</v>
      </c>
      <c r="C117" s="6">
        <f t="shared" si="2"/>
        <v>69418.19999999998</v>
      </c>
      <c r="D117" s="5">
        <v>201.9</v>
      </c>
      <c r="E117" s="5"/>
      <c r="F117" s="5"/>
      <c r="G117" s="5">
        <v>3470.41</v>
      </c>
      <c r="H117" s="5"/>
      <c r="I117" s="5"/>
      <c r="J117" s="5"/>
      <c r="K117" s="5"/>
      <c r="L117" s="5"/>
      <c r="M117" s="5"/>
      <c r="N117" s="5"/>
      <c r="O117" s="5">
        <v>1613.1</v>
      </c>
      <c r="P117" s="5"/>
      <c r="Q117" s="5">
        <v>74703.60999999999</v>
      </c>
      <c r="R117" s="5"/>
      <c r="S117" s="5">
        <v>11650.32</v>
      </c>
      <c r="T117" s="5">
        <f>C117*0.0756</f>
        <v>5248.015919999999</v>
      </c>
      <c r="U117" s="5">
        <v>926.91</v>
      </c>
      <c r="V117" s="14">
        <f t="shared" si="3"/>
        <v>92528.85592</v>
      </c>
      <c r="W117" s="4"/>
    </row>
    <row r="118" spans="1:23" ht="15">
      <c r="A118" s="2" t="s">
        <v>16</v>
      </c>
      <c r="B118" s="7" t="s">
        <v>218</v>
      </c>
      <c r="C118" s="6">
        <f t="shared" si="2"/>
        <v>73370.01999999999</v>
      </c>
      <c r="D118" s="5">
        <f>2785.83+571.92</f>
        <v>3357.75</v>
      </c>
      <c r="E118" s="5">
        <v>4767.66</v>
      </c>
      <c r="F118" s="5">
        <v>413.19</v>
      </c>
      <c r="G118" s="5"/>
      <c r="H118" s="5">
        <v>621.48</v>
      </c>
      <c r="I118" s="5"/>
      <c r="J118" s="5"/>
      <c r="K118" s="5">
        <v>660</v>
      </c>
      <c r="L118" s="5"/>
      <c r="M118" s="5"/>
      <c r="N118" s="5"/>
      <c r="O118" s="5">
        <v>729.41</v>
      </c>
      <c r="P118" s="5"/>
      <c r="Q118" s="5">
        <v>83919.51</v>
      </c>
      <c r="R118" s="5"/>
      <c r="S118" s="5">
        <v>8580</v>
      </c>
      <c r="T118" s="5"/>
      <c r="U118" s="5"/>
      <c r="V118" s="14">
        <f t="shared" si="3"/>
        <v>92499.51</v>
      </c>
      <c r="W118" s="4"/>
    </row>
    <row r="119" spans="1:23" ht="15">
      <c r="A119" s="2" t="s">
        <v>189</v>
      </c>
      <c r="B119" s="7" t="s">
        <v>229</v>
      </c>
      <c r="C119" s="6">
        <f t="shared" si="2"/>
        <v>72941.73</v>
      </c>
      <c r="D119" s="5">
        <v>79.99</v>
      </c>
      <c r="E119" s="5"/>
      <c r="F119" s="5"/>
      <c r="G119" s="5">
        <v>3644.83</v>
      </c>
      <c r="H119" s="5"/>
      <c r="I119" s="5"/>
      <c r="J119" s="5"/>
      <c r="K119" s="5"/>
      <c r="L119" s="5"/>
      <c r="M119" s="5"/>
      <c r="N119" s="5"/>
      <c r="O119" s="5">
        <v>855.6</v>
      </c>
      <c r="P119" s="5"/>
      <c r="Q119" s="5">
        <v>77522.15</v>
      </c>
      <c r="R119" s="5"/>
      <c r="S119" s="5">
        <v>6900</v>
      </c>
      <c r="T119" s="5">
        <f>C119*0.0756</f>
        <v>5514.394788</v>
      </c>
      <c r="U119" s="5">
        <v>973.36</v>
      </c>
      <c r="V119" s="14">
        <f t="shared" si="3"/>
        <v>90909.904788</v>
      </c>
      <c r="W119" s="4"/>
    </row>
    <row r="120" spans="1:23" ht="15">
      <c r="A120" s="2" t="s">
        <v>187</v>
      </c>
      <c r="B120" s="7" t="s">
        <v>249</v>
      </c>
      <c r="C120" s="6">
        <f t="shared" si="2"/>
        <v>63322.670000000006</v>
      </c>
      <c r="D120" s="5">
        <v>1014.37</v>
      </c>
      <c r="E120" s="5"/>
      <c r="F120" s="5">
        <v>3144.32</v>
      </c>
      <c r="G120" s="5"/>
      <c r="H120" s="5">
        <v>1572.12</v>
      </c>
      <c r="I120" s="5"/>
      <c r="J120" s="5"/>
      <c r="K120" s="5"/>
      <c r="L120" s="5"/>
      <c r="M120" s="5"/>
      <c r="N120" s="5"/>
      <c r="O120" s="5">
        <v>1431.29</v>
      </c>
      <c r="P120" s="5"/>
      <c r="Q120" s="5">
        <v>70484.77</v>
      </c>
      <c r="R120" s="5"/>
      <c r="S120" s="5">
        <v>14425.2</v>
      </c>
      <c r="T120" s="5">
        <f>C120*0.0756</f>
        <v>4787.193852</v>
      </c>
      <c r="U120" s="5">
        <v>840.12</v>
      </c>
      <c r="V120" s="14">
        <f t="shared" si="3"/>
        <v>90537.283852</v>
      </c>
      <c r="W120" s="4"/>
    </row>
    <row r="121" spans="1:23" ht="15">
      <c r="A121" s="2" t="s">
        <v>183</v>
      </c>
      <c r="B121" s="7" t="s">
        <v>245</v>
      </c>
      <c r="C121" s="6">
        <f t="shared" si="2"/>
        <v>57650.32999999999</v>
      </c>
      <c r="D121" s="5">
        <v>5729.12</v>
      </c>
      <c r="E121" s="5"/>
      <c r="F121" s="5">
        <v>3575.32</v>
      </c>
      <c r="G121" s="5">
        <v>2860.44</v>
      </c>
      <c r="H121" s="5">
        <v>1430.15</v>
      </c>
      <c r="I121" s="5"/>
      <c r="J121" s="5"/>
      <c r="K121" s="5"/>
      <c r="L121" s="5"/>
      <c r="M121" s="5"/>
      <c r="N121" s="5"/>
      <c r="O121" s="5">
        <v>2404.5</v>
      </c>
      <c r="P121" s="5"/>
      <c r="Q121" s="5">
        <v>73649.85999999999</v>
      </c>
      <c r="R121" s="5"/>
      <c r="S121" s="5">
        <v>11650.32</v>
      </c>
      <c r="T121" s="5">
        <f>C121*0.0756</f>
        <v>4358.3649479999995</v>
      </c>
      <c r="U121" s="5">
        <v>763.75</v>
      </c>
      <c r="V121" s="14">
        <f t="shared" si="3"/>
        <v>90422.294948</v>
      </c>
      <c r="W121" s="4"/>
    </row>
    <row r="122" spans="1:23" ht="15" customHeight="1">
      <c r="A122" s="2" t="s">
        <v>82</v>
      </c>
      <c r="B122" s="7" t="s">
        <v>258</v>
      </c>
      <c r="C122" s="6">
        <f t="shared" si="2"/>
        <v>71821.74999999999</v>
      </c>
      <c r="D122" s="5">
        <v>271.54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624.01</v>
      </c>
      <c r="P122" s="5"/>
      <c r="Q122" s="5">
        <v>72717.29999999999</v>
      </c>
      <c r="R122" s="5"/>
      <c r="S122" s="5">
        <v>11650.32</v>
      </c>
      <c r="T122" s="5">
        <f>C122*0.0756</f>
        <v>5429.724299999999</v>
      </c>
      <c r="U122" s="5">
        <v>435.68</v>
      </c>
      <c r="V122" s="14">
        <f t="shared" si="3"/>
        <v>90233.02429999999</v>
      </c>
      <c r="W122" s="4"/>
    </row>
    <row r="123" spans="1:23" ht="15">
      <c r="A123" s="2" t="s">
        <v>195</v>
      </c>
      <c r="B123" s="7" t="s">
        <v>305</v>
      </c>
      <c r="C123" s="6">
        <f t="shared" si="2"/>
        <v>69891.5</v>
      </c>
      <c r="D123" s="5"/>
      <c r="E123" s="5"/>
      <c r="F123" s="5"/>
      <c r="G123" s="5"/>
      <c r="H123" s="5"/>
      <c r="I123" s="5"/>
      <c r="J123" s="5">
        <v>225</v>
      </c>
      <c r="K123" s="5"/>
      <c r="L123" s="5">
        <v>1038.5</v>
      </c>
      <c r="M123" s="5"/>
      <c r="N123" s="5"/>
      <c r="O123" s="5">
        <v>12141.62</v>
      </c>
      <c r="P123" s="5"/>
      <c r="Q123" s="5">
        <v>83296.62</v>
      </c>
      <c r="R123" s="5"/>
      <c r="S123" s="5">
        <v>2745</v>
      </c>
      <c r="T123" s="5"/>
      <c r="U123" s="5">
        <v>2438.1</v>
      </c>
      <c r="V123" s="14">
        <f t="shared" si="3"/>
        <v>88479.72</v>
      </c>
      <c r="W123" s="4"/>
    </row>
    <row r="124" spans="1:23" ht="15">
      <c r="A124" s="2" t="s">
        <v>170</v>
      </c>
      <c r="B124" s="7" t="s">
        <v>295</v>
      </c>
      <c r="C124" s="6">
        <f t="shared" si="2"/>
        <v>71265.54</v>
      </c>
      <c r="D124" s="5">
        <v>156.75</v>
      </c>
      <c r="E124" s="5"/>
      <c r="F124" s="5">
        <v>3558.5</v>
      </c>
      <c r="G124" s="5"/>
      <c r="H124" s="5"/>
      <c r="I124" s="5"/>
      <c r="J124" s="5"/>
      <c r="K124" s="5"/>
      <c r="L124" s="5"/>
      <c r="M124" s="5"/>
      <c r="N124" s="5">
        <v>105</v>
      </c>
      <c r="O124" s="5">
        <v>119.82</v>
      </c>
      <c r="P124" s="5"/>
      <c r="Q124" s="5">
        <v>75205.61</v>
      </c>
      <c r="R124" s="5"/>
      <c r="S124" s="5">
        <v>6900</v>
      </c>
      <c r="T124" s="5">
        <f>C124*0.0756</f>
        <v>5387.674824</v>
      </c>
      <c r="U124" s="5">
        <v>950.64</v>
      </c>
      <c r="V124" s="14">
        <f t="shared" si="3"/>
        <v>88443.924824</v>
      </c>
      <c r="W124" s="4"/>
    </row>
    <row r="125" spans="1:23" ht="15">
      <c r="A125" s="2" t="s">
        <v>66</v>
      </c>
      <c r="B125" s="7" t="s">
        <v>249</v>
      </c>
      <c r="C125" s="6">
        <f t="shared" si="2"/>
        <v>63322.15999999999</v>
      </c>
      <c r="D125" s="5">
        <v>4518.1</v>
      </c>
      <c r="E125" s="5"/>
      <c r="F125" s="5"/>
      <c r="G125" s="5"/>
      <c r="H125" s="5">
        <v>1572.12</v>
      </c>
      <c r="I125" s="5"/>
      <c r="J125" s="5"/>
      <c r="K125" s="5"/>
      <c r="L125" s="5"/>
      <c r="M125" s="5"/>
      <c r="N125" s="5"/>
      <c r="O125" s="5">
        <v>1696.67</v>
      </c>
      <c r="P125" s="5"/>
      <c r="Q125" s="5">
        <v>71109.04999999999</v>
      </c>
      <c r="R125" s="5"/>
      <c r="S125" s="5">
        <v>11650.32</v>
      </c>
      <c r="T125" s="5">
        <f>C125*0.0756</f>
        <v>4787.155295999999</v>
      </c>
      <c r="U125" s="5">
        <v>840.11</v>
      </c>
      <c r="V125" s="14">
        <f t="shared" si="3"/>
        <v>88386.635296</v>
      </c>
      <c r="W125" s="4"/>
    </row>
    <row r="126" spans="1:23" ht="15">
      <c r="A126" s="2" t="s">
        <v>91</v>
      </c>
      <c r="B126" s="7" t="s">
        <v>218</v>
      </c>
      <c r="C126" s="6">
        <f t="shared" si="2"/>
        <v>67085.15</v>
      </c>
      <c r="D126" s="5">
        <v>6190.4</v>
      </c>
      <c r="E126" s="5">
        <v>4324.38</v>
      </c>
      <c r="F126" s="5"/>
      <c r="G126" s="5"/>
      <c r="H126" s="5">
        <v>6.52</v>
      </c>
      <c r="I126" s="5"/>
      <c r="J126" s="5"/>
      <c r="K126" s="5">
        <v>660</v>
      </c>
      <c r="L126" s="5"/>
      <c r="M126" s="5"/>
      <c r="N126" s="5"/>
      <c r="O126" s="5"/>
      <c r="P126" s="5"/>
      <c r="Q126" s="5">
        <v>78266.45</v>
      </c>
      <c r="R126" s="5"/>
      <c r="S126" s="5">
        <v>8580</v>
      </c>
      <c r="T126" s="5"/>
      <c r="U126" s="5"/>
      <c r="V126" s="14">
        <f t="shared" si="3"/>
        <v>86846.45</v>
      </c>
      <c r="W126" s="4"/>
    </row>
    <row r="127" spans="1:23" ht="15">
      <c r="A127" s="2" t="s">
        <v>147</v>
      </c>
      <c r="B127" s="7" t="s">
        <v>263</v>
      </c>
      <c r="C127" s="6">
        <f t="shared" si="2"/>
        <v>69434.89</v>
      </c>
      <c r="D127" s="5">
        <v>144.22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>
        <v>4116.17</v>
      </c>
      <c r="P127" s="5"/>
      <c r="Q127" s="5">
        <v>73695.28</v>
      </c>
      <c r="R127" s="5"/>
      <c r="S127" s="5">
        <v>6900</v>
      </c>
      <c r="T127" s="5">
        <f aca="true" t="shared" si="5" ref="T127:T135">C127*0.0756</f>
        <v>5249.277684</v>
      </c>
      <c r="U127" s="5">
        <v>926.9</v>
      </c>
      <c r="V127" s="14">
        <f t="shared" si="3"/>
        <v>86771.457684</v>
      </c>
      <c r="W127" s="4"/>
    </row>
    <row r="128" spans="1:23" ht="15">
      <c r="A128" s="2" t="s">
        <v>148</v>
      </c>
      <c r="B128" s="7" t="s">
        <v>249</v>
      </c>
      <c r="C128" s="6">
        <f t="shared" si="2"/>
        <v>63322.669999999984</v>
      </c>
      <c r="D128" s="5">
        <v>646.32</v>
      </c>
      <c r="E128" s="5"/>
      <c r="F128" s="5"/>
      <c r="G128" s="5">
        <v>3144.32</v>
      </c>
      <c r="H128" s="5">
        <v>1572.12</v>
      </c>
      <c r="I128" s="5"/>
      <c r="J128" s="5"/>
      <c r="K128" s="5"/>
      <c r="L128" s="5"/>
      <c r="M128" s="5"/>
      <c r="N128" s="5"/>
      <c r="O128" s="5">
        <v>607.15</v>
      </c>
      <c r="P128" s="5"/>
      <c r="Q128" s="5">
        <v>69292.57999999999</v>
      </c>
      <c r="R128" s="5"/>
      <c r="S128" s="5">
        <v>11650.32</v>
      </c>
      <c r="T128" s="5">
        <f t="shared" si="5"/>
        <v>4787.1938519999985</v>
      </c>
      <c r="U128" s="5">
        <v>840.12</v>
      </c>
      <c r="V128" s="14">
        <f t="shared" si="3"/>
        <v>86570.21385199999</v>
      </c>
      <c r="W128" s="4"/>
    </row>
    <row r="129" spans="1:23" ht="15">
      <c r="A129" s="2" t="s">
        <v>53</v>
      </c>
      <c r="B129" s="7" t="s">
        <v>222</v>
      </c>
      <c r="C129" s="6">
        <f t="shared" si="2"/>
        <v>69847.62999999999</v>
      </c>
      <c r="D129" s="5"/>
      <c r="E129" s="5"/>
      <c r="F129" s="5"/>
      <c r="G129" s="5"/>
      <c r="H129" s="5">
        <v>1735.26</v>
      </c>
      <c r="I129" s="5"/>
      <c r="J129" s="5"/>
      <c r="K129" s="5"/>
      <c r="L129" s="5"/>
      <c r="M129" s="5"/>
      <c r="N129" s="5">
        <v>175</v>
      </c>
      <c r="O129" s="5">
        <v>1591.2</v>
      </c>
      <c r="P129" s="5"/>
      <c r="Q129" s="5">
        <v>73349.09</v>
      </c>
      <c r="R129" s="5"/>
      <c r="S129" s="5">
        <v>6900</v>
      </c>
      <c r="T129" s="5">
        <f t="shared" si="5"/>
        <v>5280.480827999999</v>
      </c>
      <c r="U129" s="5">
        <v>926.9</v>
      </c>
      <c r="V129" s="14">
        <f t="shared" si="3"/>
        <v>86456.47082799999</v>
      </c>
      <c r="W129" s="4"/>
    </row>
    <row r="130" spans="1:23" ht="15">
      <c r="A130" s="2" t="s">
        <v>84</v>
      </c>
      <c r="B130" s="7" t="s">
        <v>245</v>
      </c>
      <c r="C130" s="6">
        <f t="shared" si="2"/>
        <v>51171.25000000001</v>
      </c>
      <c r="D130" s="5">
        <v>11104.97</v>
      </c>
      <c r="E130" s="5"/>
      <c r="F130" s="5">
        <v>3805.27</v>
      </c>
      <c r="G130" s="5"/>
      <c r="H130" s="5">
        <v>1268.51</v>
      </c>
      <c r="I130" s="5"/>
      <c r="J130" s="5"/>
      <c r="K130" s="5"/>
      <c r="L130" s="5"/>
      <c r="M130" s="5"/>
      <c r="N130" s="5"/>
      <c r="O130" s="5">
        <v>2553.21</v>
      </c>
      <c r="P130" s="5"/>
      <c r="Q130" s="5">
        <v>69903.21</v>
      </c>
      <c r="R130" s="5"/>
      <c r="S130" s="5">
        <v>11722.51</v>
      </c>
      <c r="T130" s="5">
        <f t="shared" si="5"/>
        <v>3868.5465000000004</v>
      </c>
      <c r="U130" s="5">
        <v>681.15</v>
      </c>
      <c r="V130" s="14">
        <f t="shared" si="3"/>
        <v>86175.41649999999</v>
      </c>
      <c r="W130" s="4"/>
    </row>
    <row r="131" spans="1:23" ht="15">
      <c r="A131" s="2" t="s">
        <v>139</v>
      </c>
      <c r="B131" s="7" t="s">
        <v>264</v>
      </c>
      <c r="C131" s="6">
        <f t="shared" si="2"/>
        <v>69494.76999999999</v>
      </c>
      <c r="D131" s="5"/>
      <c r="E131" s="5"/>
      <c r="F131" s="5"/>
      <c r="G131" s="5">
        <v>3470.41</v>
      </c>
      <c r="H131" s="5"/>
      <c r="I131" s="5"/>
      <c r="J131" s="5"/>
      <c r="K131" s="5"/>
      <c r="L131" s="5"/>
      <c r="M131" s="5"/>
      <c r="N131" s="5"/>
      <c r="O131" s="5"/>
      <c r="P131" s="5"/>
      <c r="Q131" s="5">
        <v>72965.18</v>
      </c>
      <c r="R131" s="5"/>
      <c r="S131" s="5">
        <v>6900</v>
      </c>
      <c r="T131" s="5">
        <f t="shared" si="5"/>
        <v>5253.804611999999</v>
      </c>
      <c r="U131" s="5">
        <v>926.91</v>
      </c>
      <c r="V131" s="14">
        <f t="shared" si="3"/>
        <v>86045.89461199999</v>
      </c>
      <c r="W131" s="4"/>
    </row>
    <row r="132" spans="1:23" ht="15">
      <c r="A132" s="2" t="s">
        <v>152</v>
      </c>
      <c r="B132" s="7" t="s">
        <v>241</v>
      </c>
      <c r="C132" s="6">
        <f t="shared" si="2"/>
        <v>64174.200000000004</v>
      </c>
      <c r="D132" s="5"/>
      <c r="E132" s="5"/>
      <c r="F132" s="5">
        <v>3222.08</v>
      </c>
      <c r="G132" s="5"/>
      <c r="H132" s="5"/>
      <c r="I132" s="5"/>
      <c r="J132" s="5"/>
      <c r="K132" s="5"/>
      <c r="L132" s="5"/>
      <c r="M132" s="5"/>
      <c r="N132" s="5"/>
      <c r="O132" s="5">
        <v>1249.1</v>
      </c>
      <c r="P132" s="5"/>
      <c r="Q132" s="5">
        <v>68645.38</v>
      </c>
      <c r="R132" s="5"/>
      <c r="S132" s="5">
        <v>11650.32</v>
      </c>
      <c r="T132" s="5">
        <f t="shared" si="5"/>
        <v>4851.56952</v>
      </c>
      <c r="U132" s="5">
        <v>857.77</v>
      </c>
      <c r="V132" s="14">
        <f t="shared" si="3"/>
        <v>86005.03952000002</v>
      </c>
      <c r="W132" s="4"/>
    </row>
    <row r="133" spans="1:23" ht="15">
      <c r="A133" s="2" t="s">
        <v>77</v>
      </c>
      <c r="B133" s="7" t="s">
        <v>245</v>
      </c>
      <c r="C133" s="6">
        <f t="shared" si="2"/>
        <v>57637.229999999996</v>
      </c>
      <c r="D133" s="5">
        <v>3431.26</v>
      </c>
      <c r="E133" s="5"/>
      <c r="F133" s="5"/>
      <c r="G133" s="5">
        <v>2860.11</v>
      </c>
      <c r="H133" s="5">
        <v>1430.15</v>
      </c>
      <c r="I133" s="5"/>
      <c r="J133" s="5"/>
      <c r="K133" s="5"/>
      <c r="L133" s="5"/>
      <c r="M133" s="5"/>
      <c r="N133" s="5"/>
      <c r="O133" s="5">
        <v>2193.11</v>
      </c>
      <c r="P133" s="5"/>
      <c r="Q133" s="5">
        <v>67551.86</v>
      </c>
      <c r="R133" s="5"/>
      <c r="S133" s="5">
        <v>12304.44</v>
      </c>
      <c r="T133" s="5">
        <f t="shared" si="5"/>
        <v>4357.374588</v>
      </c>
      <c r="U133" s="5">
        <v>763.74</v>
      </c>
      <c r="V133" s="14">
        <f t="shared" si="3"/>
        <v>84977.41458800001</v>
      </c>
      <c r="W133" s="4"/>
    </row>
    <row r="134" spans="1:23" ht="15">
      <c r="A134" s="2" t="s">
        <v>121</v>
      </c>
      <c r="B134" s="7" t="s">
        <v>264</v>
      </c>
      <c r="C134" s="6">
        <f aca="true" t="shared" si="6" ref="C134:C197">Q134-SUM(D134:P134)</f>
        <v>66850.24999999999</v>
      </c>
      <c r="D134" s="5">
        <v>80.56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>
        <v>198.24</v>
      </c>
      <c r="P134" s="5"/>
      <c r="Q134" s="5">
        <v>67129.04999999999</v>
      </c>
      <c r="R134" s="5"/>
      <c r="S134" s="5">
        <v>11650.32</v>
      </c>
      <c r="T134" s="5">
        <f t="shared" si="5"/>
        <v>5053.878899999999</v>
      </c>
      <c r="U134" s="5"/>
      <c r="V134" s="14">
        <f aca="true" t="shared" si="7" ref="V134:V197">Q134+S134+T134+U134</f>
        <v>83833.24889999999</v>
      </c>
      <c r="W134" s="4"/>
    </row>
    <row r="135" spans="1:23" ht="15">
      <c r="A135" s="2" t="s">
        <v>103</v>
      </c>
      <c r="B135" s="7" t="s">
        <v>245</v>
      </c>
      <c r="C135" s="6">
        <f t="shared" si="6"/>
        <v>57646.05</v>
      </c>
      <c r="D135" s="5">
        <v>4711.03</v>
      </c>
      <c r="E135" s="5"/>
      <c r="F135" s="5">
        <v>2145.17</v>
      </c>
      <c r="G135" s="5">
        <v>2860.11</v>
      </c>
      <c r="H135" s="5">
        <v>1430.15</v>
      </c>
      <c r="I135" s="5"/>
      <c r="J135" s="5"/>
      <c r="K135" s="5"/>
      <c r="L135" s="5"/>
      <c r="M135" s="5"/>
      <c r="N135" s="5"/>
      <c r="O135" s="5">
        <v>181.8</v>
      </c>
      <c r="P135" s="5"/>
      <c r="Q135" s="5">
        <v>68974.31</v>
      </c>
      <c r="R135" s="5"/>
      <c r="S135" s="5">
        <v>9651.75</v>
      </c>
      <c r="T135" s="5">
        <f t="shared" si="5"/>
        <v>4358.041380000001</v>
      </c>
      <c r="U135" s="5">
        <v>763.74</v>
      </c>
      <c r="V135" s="14">
        <f t="shared" si="7"/>
        <v>83747.84138</v>
      </c>
      <c r="W135" s="4"/>
    </row>
    <row r="136" spans="1:23" ht="15">
      <c r="A136" s="2" t="s">
        <v>172</v>
      </c>
      <c r="B136" s="7" t="s">
        <v>296</v>
      </c>
      <c r="C136" s="6">
        <f t="shared" si="6"/>
        <v>70350.77</v>
      </c>
      <c r="D136" s="5">
        <v>1197.4</v>
      </c>
      <c r="E136" s="5"/>
      <c r="F136" s="5">
        <v>1757.95</v>
      </c>
      <c r="G136" s="5"/>
      <c r="H136" s="5"/>
      <c r="I136" s="5"/>
      <c r="J136" s="5"/>
      <c r="K136" s="5">
        <v>660</v>
      </c>
      <c r="L136" s="5"/>
      <c r="M136" s="5"/>
      <c r="N136" s="5"/>
      <c r="O136" s="5">
        <v>671.7</v>
      </c>
      <c r="P136" s="5"/>
      <c r="Q136" s="5">
        <v>74637.82</v>
      </c>
      <c r="R136" s="5"/>
      <c r="S136" s="5">
        <v>8580</v>
      </c>
      <c r="T136" s="5"/>
      <c r="U136" s="5"/>
      <c r="V136" s="14">
        <f t="shared" si="7"/>
        <v>83217.82</v>
      </c>
      <c r="W136" s="4"/>
    </row>
    <row r="137" spans="1:23" ht="15">
      <c r="A137" s="2" t="s">
        <v>27</v>
      </c>
      <c r="B137" s="7" t="s">
        <v>229</v>
      </c>
      <c r="C137" s="6">
        <f t="shared" si="6"/>
        <v>68310.47</v>
      </c>
      <c r="D137" s="5"/>
      <c r="E137" s="5"/>
      <c r="F137" s="5">
        <v>5187.33</v>
      </c>
      <c r="G137" s="5"/>
      <c r="H137" s="5"/>
      <c r="I137" s="5"/>
      <c r="J137" s="5"/>
      <c r="K137" s="5"/>
      <c r="L137" s="5"/>
      <c r="M137" s="5"/>
      <c r="N137" s="5"/>
      <c r="O137" s="5">
        <v>472.18</v>
      </c>
      <c r="P137" s="5"/>
      <c r="Q137" s="5">
        <v>73969.98</v>
      </c>
      <c r="R137" s="5"/>
      <c r="S137" s="5">
        <v>3000</v>
      </c>
      <c r="T137" s="5">
        <f>C137*0.0756</f>
        <v>5164.271532</v>
      </c>
      <c r="U137" s="5">
        <v>915.73</v>
      </c>
      <c r="V137" s="14">
        <f t="shared" si="7"/>
        <v>83049.98153199999</v>
      </c>
      <c r="W137" s="4"/>
    </row>
    <row r="138" spans="1:23" ht="15">
      <c r="A138" s="2" t="s">
        <v>116</v>
      </c>
      <c r="B138" s="7" t="s">
        <v>245</v>
      </c>
      <c r="C138" s="6">
        <f t="shared" si="6"/>
        <v>57636.91</v>
      </c>
      <c r="D138" s="5">
        <v>1896.22</v>
      </c>
      <c r="E138" s="5"/>
      <c r="F138" s="5"/>
      <c r="G138" s="5"/>
      <c r="H138" s="5">
        <v>1430.15</v>
      </c>
      <c r="I138" s="5"/>
      <c r="J138" s="5"/>
      <c r="K138" s="5"/>
      <c r="L138" s="5"/>
      <c r="M138" s="5"/>
      <c r="N138" s="5"/>
      <c r="O138" s="5">
        <v>2367.32</v>
      </c>
      <c r="P138" s="5"/>
      <c r="Q138" s="5">
        <v>63330.600000000006</v>
      </c>
      <c r="R138" s="5"/>
      <c r="S138" s="5">
        <v>14425.2</v>
      </c>
      <c r="T138" s="5">
        <f>C138*0.0756</f>
        <v>4357.350396000001</v>
      </c>
      <c r="U138" s="5">
        <v>763.73</v>
      </c>
      <c r="V138" s="14">
        <f t="shared" si="7"/>
        <v>82876.880396</v>
      </c>
      <c r="W138" s="4"/>
    </row>
    <row r="139" spans="1:23" ht="15">
      <c r="A139" s="2" t="s">
        <v>215</v>
      </c>
      <c r="B139" s="7" t="s">
        <v>221</v>
      </c>
      <c r="C139" s="6">
        <f t="shared" si="6"/>
        <v>56925.9</v>
      </c>
      <c r="D139" s="5">
        <v>2359.31</v>
      </c>
      <c r="E139" s="5"/>
      <c r="F139" s="5"/>
      <c r="G139" s="5">
        <v>2824.62</v>
      </c>
      <c r="H139" s="5"/>
      <c r="I139" s="5">
        <v>2774.31</v>
      </c>
      <c r="J139" s="5"/>
      <c r="K139" s="5"/>
      <c r="L139" s="5"/>
      <c r="M139" s="5"/>
      <c r="N139" s="5"/>
      <c r="O139" s="5">
        <v>688.55</v>
      </c>
      <c r="P139" s="5"/>
      <c r="Q139" s="5">
        <v>65572.69</v>
      </c>
      <c r="R139" s="5"/>
      <c r="S139" s="5">
        <v>11650.72</v>
      </c>
      <c r="T139" s="5">
        <f>C139*0.0756</f>
        <v>4303.59804</v>
      </c>
      <c r="U139" s="5">
        <v>756.6</v>
      </c>
      <c r="V139" s="14">
        <f t="shared" si="7"/>
        <v>82283.60804</v>
      </c>
      <c r="W139" s="4"/>
    </row>
    <row r="140" spans="1:23" ht="15">
      <c r="A140" s="2" t="s">
        <v>208</v>
      </c>
      <c r="B140" s="7" t="s">
        <v>245</v>
      </c>
      <c r="C140" s="6">
        <f t="shared" si="6"/>
        <v>52202.409999999996</v>
      </c>
      <c r="D140" s="5">
        <v>3888.07</v>
      </c>
      <c r="E140" s="5"/>
      <c r="F140" s="5">
        <v>645.68</v>
      </c>
      <c r="G140" s="5"/>
      <c r="H140" s="5">
        <v>1291.61</v>
      </c>
      <c r="I140" s="5"/>
      <c r="J140" s="5"/>
      <c r="K140" s="5"/>
      <c r="L140" s="5"/>
      <c r="M140" s="5"/>
      <c r="N140" s="5"/>
      <c r="O140" s="5">
        <v>4176.96</v>
      </c>
      <c r="P140" s="5"/>
      <c r="Q140" s="5">
        <v>62204.729999999996</v>
      </c>
      <c r="R140" s="5"/>
      <c r="S140" s="5">
        <v>14425.2</v>
      </c>
      <c r="T140" s="5">
        <f>C140*0.0756</f>
        <v>3946.502196</v>
      </c>
      <c r="U140" s="5">
        <v>691.31</v>
      </c>
      <c r="V140" s="14">
        <f t="shared" si="7"/>
        <v>81267.74219599999</v>
      </c>
      <c r="W140" s="4"/>
    </row>
    <row r="141" spans="1:23" ht="15">
      <c r="A141" s="2" t="s">
        <v>144</v>
      </c>
      <c r="B141" s="7" t="s">
        <v>280</v>
      </c>
      <c r="C141" s="6">
        <f t="shared" si="6"/>
        <v>63820.639999999985</v>
      </c>
      <c r="D141" s="5">
        <v>180.59</v>
      </c>
      <c r="E141" s="5"/>
      <c r="F141" s="5">
        <v>1595.07</v>
      </c>
      <c r="G141" s="5"/>
      <c r="H141" s="5"/>
      <c r="I141" s="5"/>
      <c r="J141" s="5"/>
      <c r="K141" s="5">
        <v>660</v>
      </c>
      <c r="L141" s="5"/>
      <c r="M141" s="5"/>
      <c r="N141" s="5"/>
      <c r="O141" s="5"/>
      <c r="P141" s="5"/>
      <c r="Q141" s="5">
        <v>66256.29999999999</v>
      </c>
      <c r="R141" s="5"/>
      <c r="S141" s="5">
        <v>14688.24</v>
      </c>
      <c r="T141" s="5"/>
      <c r="U141" s="5"/>
      <c r="V141" s="14">
        <f t="shared" si="7"/>
        <v>80944.54</v>
      </c>
      <c r="W141" s="4"/>
    </row>
    <row r="142" spans="1:23" ht="15">
      <c r="A142" s="2" t="s">
        <v>83</v>
      </c>
      <c r="B142" s="7" t="s">
        <v>259</v>
      </c>
      <c r="C142" s="6">
        <f t="shared" si="6"/>
        <v>67922.3</v>
      </c>
      <c r="D142" s="5">
        <v>1427.01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3243.1</v>
      </c>
      <c r="P142" s="5"/>
      <c r="Q142" s="5">
        <v>72592.41</v>
      </c>
      <c r="R142" s="5"/>
      <c r="S142" s="5">
        <v>3000</v>
      </c>
      <c r="T142" s="5">
        <f aca="true" t="shared" si="8" ref="T142:T150">C142*0.0756</f>
        <v>5134.925880000001</v>
      </c>
      <c r="U142" s="5">
        <v>151.89</v>
      </c>
      <c r="V142" s="14">
        <f t="shared" si="7"/>
        <v>80879.22588</v>
      </c>
      <c r="W142" s="4"/>
    </row>
    <row r="143" spans="1:23" ht="15">
      <c r="A143" s="2" t="s">
        <v>141</v>
      </c>
      <c r="B143" s="7" t="s">
        <v>221</v>
      </c>
      <c r="C143" s="6">
        <f t="shared" si="6"/>
        <v>51637.229999999996</v>
      </c>
      <c r="D143" s="5">
        <v>5958.03</v>
      </c>
      <c r="E143" s="5"/>
      <c r="F143" s="5"/>
      <c r="G143" s="5">
        <v>2559.93</v>
      </c>
      <c r="H143" s="5"/>
      <c r="I143" s="5"/>
      <c r="J143" s="5"/>
      <c r="K143" s="5"/>
      <c r="L143" s="5"/>
      <c r="M143" s="5"/>
      <c r="N143" s="5">
        <v>192.5</v>
      </c>
      <c r="O143" s="5">
        <v>1184.2</v>
      </c>
      <c r="P143" s="5"/>
      <c r="Q143" s="5">
        <v>61531.89</v>
      </c>
      <c r="R143" s="5"/>
      <c r="S143" s="5">
        <v>14425.2</v>
      </c>
      <c r="T143" s="5">
        <f t="shared" si="8"/>
        <v>3903.7745879999998</v>
      </c>
      <c r="U143" s="5">
        <v>685.75</v>
      </c>
      <c r="V143" s="14">
        <f t="shared" si="7"/>
        <v>80546.614588</v>
      </c>
      <c r="W143" s="4"/>
    </row>
    <row r="144" spans="1:23" ht="15">
      <c r="A144" s="2" t="s">
        <v>93</v>
      </c>
      <c r="B144" s="7" t="s">
        <v>245</v>
      </c>
      <c r="C144" s="6">
        <f t="shared" si="6"/>
        <v>57695.74</v>
      </c>
      <c r="D144" s="5">
        <v>2823.99</v>
      </c>
      <c r="E144" s="5"/>
      <c r="F144" s="5">
        <v>3575.32</v>
      </c>
      <c r="G144" s="5">
        <v>2860.11</v>
      </c>
      <c r="H144" s="5">
        <v>1430.15</v>
      </c>
      <c r="I144" s="5"/>
      <c r="J144" s="5"/>
      <c r="K144" s="5"/>
      <c r="L144" s="5"/>
      <c r="M144" s="5"/>
      <c r="N144" s="5">
        <v>122.5</v>
      </c>
      <c r="O144" s="5"/>
      <c r="P144" s="5"/>
      <c r="Q144" s="5">
        <v>68507.81</v>
      </c>
      <c r="R144" s="5"/>
      <c r="S144" s="5">
        <v>6900</v>
      </c>
      <c r="T144" s="5">
        <f t="shared" si="8"/>
        <v>4361.797944</v>
      </c>
      <c r="U144" s="5">
        <v>763.75</v>
      </c>
      <c r="V144" s="14">
        <f t="shared" si="7"/>
        <v>80533.357944</v>
      </c>
      <c r="W144" s="4"/>
    </row>
    <row r="145" spans="1:23" ht="15">
      <c r="A145" s="2" t="s">
        <v>216</v>
      </c>
      <c r="B145" s="7" t="s">
        <v>279</v>
      </c>
      <c r="C145" s="6">
        <f t="shared" si="6"/>
        <v>56777.840000000004</v>
      </c>
      <c r="D145" s="5">
        <v>2341.88</v>
      </c>
      <c r="E145" s="5"/>
      <c r="F145" s="5"/>
      <c r="G145" s="5">
        <v>2811.69</v>
      </c>
      <c r="H145" s="5"/>
      <c r="I145" s="5"/>
      <c r="J145" s="5"/>
      <c r="K145" s="5"/>
      <c r="L145" s="5"/>
      <c r="M145" s="5"/>
      <c r="N145" s="5"/>
      <c r="O145" s="5"/>
      <c r="P145" s="5"/>
      <c r="Q145" s="5">
        <v>61931.41</v>
      </c>
      <c r="R145" s="5"/>
      <c r="S145" s="5">
        <v>13084.72</v>
      </c>
      <c r="T145" s="5">
        <f t="shared" si="8"/>
        <v>4292.4047040000005</v>
      </c>
      <c r="U145" s="5">
        <v>755.05</v>
      </c>
      <c r="V145" s="14">
        <f t="shared" si="7"/>
        <v>80063.58470400001</v>
      </c>
      <c r="W145" s="4"/>
    </row>
    <row r="146" spans="1:23" ht="15">
      <c r="A146" s="2" t="s">
        <v>134</v>
      </c>
      <c r="B146" s="7" t="s">
        <v>245</v>
      </c>
      <c r="C146" s="6">
        <f t="shared" si="6"/>
        <v>57636.909999999996</v>
      </c>
      <c r="D146" s="5">
        <v>1437.1</v>
      </c>
      <c r="E146" s="5"/>
      <c r="F146" s="5"/>
      <c r="G146" s="5"/>
      <c r="H146" s="5">
        <v>1430.15</v>
      </c>
      <c r="I146" s="5"/>
      <c r="J146" s="5"/>
      <c r="K146" s="5"/>
      <c r="L146" s="5"/>
      <c r="M146" s="5"/>
      <c r="N146" s="5">
        <v>175</v>
      </c>
      <c r="O146" s="5">
        <v>129.68</v>
      </c>
      <c r="P146" s="5"/>
      <c r="Q146" s="5">
        <v>60808.84</v>
      </c>
      <c r="R146" s="5"/>
      <c r="S146" s="5">
        <v>14425.2</v>
      </c>
      <c r="T146" s="5">
        <f t="shared" si="8"/>
        <v>4357.350396</v>
      </c>
      <c r="U146" s="5"/>
      <c r="V146" s="14">
        <f t="shared" si="7"/>
        <v>79591.39039599999</v>
      </c>
      <c r="W146" s="4"/>
    </row>
    <row r="147" spans="1:23" ht="15">
      <c r="A147" s="2" t="s">
        <v>211</v>
      </c>
      <c r="B147" s="7" t="s">
        <v>249</v>
      </c>
      <c r="C147" s="6">
        <f t="shared" si="6"/>
        <v>63322.159999999996</v>
      </c>
      <c r="D147" s="5">
        <v>513.1</v>
      </c>
      <c r="E147" s="5"/>
      <c r="F147" s="5"/>
      <c r="G147" s="5"/>
      <c r="H147" s="5">
        <v>1572.12</v>
      </c>
      <c r="I147" s="5"/>
      <c r="J147" s="5"/>
      <c r="K147" s="5"/>
      <c r="L147" s="5"/>
      <c r="M147" s="5"/>
      <c r="N147" s="5"/>
      <c r="O147" s="5">
        <v>1202.4</v>
      </c>
      <c r="P147" s="5"/>
      <c r="Q147" s="5">
        <v>66609.78</v>
      </c>
      <c r="R147" s="5"/>
      <c r="S147" s="5">
        <v>6900</v>
      </c>
      <c r="T147" s="5">
        <f t="shared" si="8"/>
        <v>4787.155296</v>
      </c>
      <c r="U147" s="5">
        <v>840.11</v>
      </c>
      <c r="V147" s="14">
        <f t="shared" si="7"/>
        <v>79137.045296</v>
      </c>
      <c r="W147" s="4"/>
    </row>
    <row r="148" spans="1:23" ht="15">
      <c r="A148" s="2" t="s">
        <v>179</v>
      </c>
      <c r="B148" s="7" t="s">
        <v>232</v>
      </c>
      <c r="C148" s="6">
        <f t="shared" si="6"/>
        <v>59499.530000000006</v>
      </c>
      <c r="D148" s="5">
        <v>126.52</v>
      </c>
      <c r="E148" s="5"/>
      <c r="F148" s="5">
        <v>2230.44</v>
      </c>
      <c r="G148" s="5">
        <f>2973.94+2973.94</f>
        <v>5947.88</v>
      </c>
      <c r="H148" s="5"/>
      <c r="I148" s="5"/>
      <c r="J148" s="5"/>
      <c r="K148" s="5"/>
      <c r="L148" s="5"/>
      <c r="M148" s="5"/>
      <c r="N148" s="5"/>
      <c r="O148" s="5">
        <v>2455.45</v>
      </c>
      <c r="P148" s="5"/>
      <c r="Q148" s="5">
        <v>70259.82</v>
      </c>
      <c r="R148" s="5"/>
      <c r="S148" s="5">
        <v>3480</v>
      </c>
      <c r="T148" s="5">
        <f t="shared" si="8"/>
        <v>4498.164468000001</v>
      </c>
      <c r="U148" s="5">
        <v>794.96</v>
      </c>
      <c r="V148" s="14">
        <f t="shared" si="7"/>
        <v>79032.94446800002</v>
      </c>
      <c r="W148" s="4"/>
    </row>
    <row r="149" spans="1:23" ht="15">
      <c r="A149" s="2" t="s">
        <v>178</v>
      </c>
      <c r="B149" s="7" t="s">
        <v>259</v>
      </c>
      <c r="C149" s="6">
        <f t="shared" si="6"/>
        <v>64682.3</v>
      </c>
      <c r="D149" s="5">
        <v>1115.11</v>
      </c>
      <c r="E149" s="5"/>
      <c r="F149" s="5"/>
      <c r="G149" s="5"/>
      <c r="H149" s="5"/>
      <c r="I149" s="5"/>
      <c r="J149" s="5"/>
      <c r="K149" s="5"/>
      <c r="L149" s="5"/>
      <c r="M149" s="5"/>
      <c r="N149" s="5">
        <v>122.5</v>
      </c>
      <c r="O149" s="5">
        <v>233.59</v>
      </c>
      <c r="P149" s="5"/>
      <c r="Q149" s="5">
        <v>66153.5</v>
      </c>
      <c r="R149" s="5"/>
      <c r="S149" s="5">
        <v>6900</v>
      </c>
      <c r="T149" s="5">
        <f t="shared" si="8"/>
        <v>4889.98188</v>
      </c>
      <c r="U149" s="5">
        <v>863.81</v>
      </c>
      <c r="V149" s="14">
        <f t="shared" si="7"/>
        <v>78807.29188</v>
      </c>
      <c r="W149" s="4"/>
    </row>
    <row r="150" spans="1:23" ht="15">
      <c r="A150" s="2" t="s">
        <v>64</v>
      </c>
      <c r="B150" s="7" t="s">
        <v>248</v>
      </c>
      <c r="C150" s="6">
        <f t="shared" si="6"/>
        <v>57209.94</v>
      </c>
      <c r="D150" s="5">
        <v>62.43</v>
      </c>
      <c r="E150" s="5"/>
      <c r="F150" s="5">
        <v>2860.11</v>
      </c>
      <c r="G150" s="5"/>
      <c r="H150" s="5"/>
      <c r="I150" s="5"/>
      <c r="J150" s="5"/>
      <c r="K150" s="5"/>
      <c r="L150" s="5"/>
      <c r="M150" s="5"/>
      <c r="N150" s="5">
        <v>210</v>
      </c>
      <c r="O150" s="5">
        <v>713.24</v>
      </c>
      <c r="P150" s="5"/>
      <c r="Q150" s="5">
        <v>61055.72</v>
      </c>
      <c r="R150" s="5"/>
      <c r="S150" s="5">
        <v>12353.2</v>
      </c>
      <c r="T150" s="5">
        <f t="shared" si="8"/>
        <v>4325.071464000001</v>
      </c>
      <c r="U150" s="5">
        <v>763.74</v>
      </c>
      <c r="V150" s="14">
        <f t="shared" si="7"/>
        <v>78497.731464</v>
      </c>
      <c r="W150" s="4"/>
    </row>
    <row r="151" spans="1:23" ht="15">
      <c r="A151" s="2" t="s">
        <v>163</v>
      </c>
      <c r="B151" s="7" t="s">
        <v>291</v>
      </c>
      <c r="C151" s="6">
        <f t="shared" si="6"/>
        <v>59402.03999999999</v>
      </c>
      <c r="D151" s="5">
        <v>725.34</v>
      </c>
      <c r="E151" s="5"/>
      <c r="F151" s="5"/>
      <c r="G151" s="5">
        <v>2967.7</v>
      </c>
      <c r="H151" s="5"/>
      <c r="I151" s="5"/>
      <c r="J151" s="5"/>
      <c r="K151" s="5">
        <v>810</v>
      </c>
      <c r="L151" s="5"/>
      <c r="M151" s="5"/>
      <c r="N151" s="5"/>
      <c r="O151" s="5">
        <v>2326.38</v>
      </c>
      <c r="P151" s="5"/>
      <c r="Q151" s="5">
        <v>66231.45999999999</v>
      </c>
      <c r="R151" s="5"/>
      <c r="S151" s="5">
        <v>11807.52</v>
      </c>
      <c r="T151" s="5"/>
      <c r="U151" s="5"/>
      <c r="V151" s="14">
        <f t="shared" si="7"/>
        <v>78038.98</v>
      </c>
      <c r="W151" s="4"/>
    </row>
    <row r="152" spans="1:23" ht="15">
      <c r="A152" s="2" t="s">
        <v>209</v>
      </c>
      <c r="B152" s="7" t="s">
        <v>309</v>
      </c>
      <c r="C152" s="6">
        <f t="shared" si="6"/>
        <v>58133.159999999996</v>
      </c>
      <c r="D152" s="5"/>
      <c r="E152" s="5"/>
      <c r="F152" s="5">
        <v>2906.55</v>
      </c>
      <c r="G152" s="5"/>
      <c r="H152" s="5"/>
      <c r="I152" s="5"/>
      <c r="J152" s="5"/>
      <c r="K152" s="5"/>
      <c r="L152" s="5"/>
      <c r="M152" s="5"/>
      <c r="N152" s="5">
        <v>192.5</v>
      </c>
      <c r="O152" s="5"/>
      <c r="P152" s="5"/>
      <c r="Q152" s="5">
        <v>61232.21</v>
      </c>
      <c r="R152" s="5"/>
      <c r="S152" s="5">
        <v>11189.04</v>
      </c>
      <c r="T152" s="5">
        <f>C152*0.0756</f>
        <v>4394.8668959999995</v>
      </c>
      <c r="U152" s="5">
        <v>775.08</v>
      </c>
      <c r="V152" s="14">
        <f t="shared" si="7"/>
        <v>77591.196896</v>
      </c>
      <c r="W152" s="4"/>
    </row>
    <row r="153" spans="1:23" ht="15">
      <c r="A153" s="2" t="s">
        <v>142</v>
      </c>
      <c r="B153" s="7" t="s">
        <v>285</v>
      </c>
      <c r="C153" s="6">
        <f t="shared" si="6"/>
        <v>54730.87</v>
      </c>
      <c r="D153" s="5">
        <v>2906.98</v>
      </c>
      <c r="E153" s="5">
        <v>3535.98</v>
      </c>
      <c r="F153" s="5"/>
      <c r="G153" s="5"/>
      <c r="H153" s="5"/>
      <c r="I153" s="5"/>
      <c r="J153" s="5"/>
      <c r="K153" s="5">
        <v>742.5</v>
      </c>
      <c r="L153" s="5"/>
      <c r="M153" s="5"/>
      <c r="N153" s="5"/>
      <c r="O153" s="5">
        <v>273.4</v>
      </c>
      <c r="P153" s="5"/>
      <c r="Q153" s="5">
        <v>62189.73</v>
      </c>
      <c r="R153" s="5"/>
      <c r="S153" s="5">
        <v>14688.24</v>
      </c>
      <c r="T153" s="5"/>
      <c r="U153" s="5"/>
      <c r="V153" s="14">
        <f t="shared" si="7"/>
        <v>76877.97</v>
      </c>
      <c r="W153" s="4"/>
    </row>
    <row r="154" spans="1:23" ht="15">
      <c r="A154" s="2" t="s">
        <v>113</v>
      </c>
      <c r="B154" s="7" t="s">
        <v>273</v>
      </c>
      <c r="C154" s="6">
        <f t="shared" si="6"/>
        <v>56790.06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>
        <v>592.91</v>
      </c>
      <c r="P154" s="5"/>
      <c r="Q154" s="5">
        <v>57382.97</v>
      </c>
      <c r="R154" s="5"/>
      <c r="S154" s="5">
        <v>14425.2</v>
      </c>
      <c r="T154" s="5">
        <f>C154*0.0756</f>
        <v>4293.328536</v>
      </c>
      <c r="U154" s="5">
        <v>764.1</v>
      </c>
      <c r="V154" s="14">
        <f t="shared" si="7"/>
        <v>76865.598536</v>
      </c>
      <c r="W154" s="4"/>
    </row>
    <row r="155" spans="1:23" ht="15">
      <c r="A155" s="2" t="s">
        <v>58</v>
      </c>
      <c r="B155" s="7" t="s">
        <v>232</v>
      </c>
      <c r="C155" s="6">
        <f t="shared" si="6"/>
        <v>57137.200000000004</v>
      </c>
      <c r="D155" s="5"/>
      <c r="E155" s="5"/>
      <c r="F155" s="5">
        <v>4281.96</v>
      </c>
      <c r="G155" s="5">
        <v>2854.54</v>
      </c>
      <c r="H155" s="5"/>
      <c r="I155" s="5"/>
      <c r="J155" s="5"/>
      <c r="K155" s="5"/>
      <c r="L155" s="5"/>
      <c r="M155" s="5"/>
      <c r="N155" s="5"/>
      <c r="O155" s="5">
        <v>301.32</v>
      </c>
      <c r="P155" s="5"/>
      <c r="Q155" s="5">
        <v>64575.020000000004</v>
      </c>
      <c r="R155" s="5"/>
      <c r="S155" s="5">
        <v>6900</v>
      </c>
      <c r="T155" s="5">
        <f>C155*0.0756</f>
        <v>4319.57232</v>
      </c>
      <c r="U155" s="5">
        <v>765.76</v>
      </c>
      <c r="V155" s="14">
        <f t="shared" si="7"/>
        <v>76560.35232</v>
      </c>
      <c r="W155" s="4"/>
    </row>
    <row r="156" spans="1:23" ht="15">
      <c r="A156" s="2" t="s">
        <v>128</v>
      </c>
      <c r="B156" s="7" t="s">
        <v>280</v>
      </c>
      <c r="C156" s="6">
        <f t="shared" si="6"/>
        <v>63821.1</v>
      </c>
      <c r="D156" s="5">
        <v>161.87</v>
      </c>
      <c r="E156" s="5"/>
      <c r="F156" s="5">
        <v>3190.14</v>
      </c>
      <c r="G156" s="5"/>
      <c r="H156" s="5"/>
      <c r="I156" s="5"/>
      <c r="J156" s="5"/>
      <c r="K156" s="5">
        <v>660</v>
      </c>
      <c r="L156" s="5"/>
      <c r="M156" s="5"/>
      <c r="N156" s="5"/>
      <c r="O156" s="5"/>
      <c r="P156" s="5"/>
      <c r="Q156" s="5">
        <v>67833.11</v>
      </c>
      <c r="R156" s="5"/>
      <c r="S156" s="5">
        <v>8580</v>
      </c>
      <c r="T156" s="5"/>
      <c r="U156" s="5"/>
      <c r="V156" s="14">
        <f t="shared" si="7"/>
        <v>76413.11</v>
      </c>
      <c r="W156" s="4"/>
    </row>
    <row r="157" spans="1:23" ht="15">
      <c r="A157" s="2" t="s">
        <v>110</v>
      </c>
      <c r="B157" s="7" t="s">
        <v>232</v>
      </c>
      <c r="C157" s="6">
        <f t="shared" si="6"/>
        <v>60383.96000000001</v>
      </c>
      <c r="D157" s="5"/>
      <c r="E157" s="5"/>
      <c r="F157" s="5">
        <v>2922.74</v>
      </c>
      <c r="G157" s="5"/>
      <c r="H157" s="5"/>
      <c r="I157" s="5"/>
      <c r="J157" s="5"/>
      <c r="K157" s="5"/>
      <c r="L157" s="5"/>
      <c r="M157" s="5"/>
      <c r="N157" s="5"/>
      <c r="O157" s="5">
        <v>94.9</v>
      </c>
      <c r="P157" s="5"/>
      <c r="Q157" s="5">
        <v>63401.600000000006</v>
      </c>
      <c r="R157" s="5"/>
      <c r="S157" s="5">
        <v>6900</v>
      </c>
      <c r="T157" s="5">
        <f aca="true" t="shared" si="9" ref="T157:T171">C157*0.0756</f>
        <v>4565.027376000001</v>
      </c>
      <c r="U157" s="5">
        <v>803.23</v>
      </c>
      <c r="V157" s="14">
        <f t="shared" si="7"/>
        <v>75669.857376</v>
      </c>
      <c r="W157" s="4"/>
    </row>
    <row r="158" spans="1:23" ht="15">
      <c r="A158" s="2" t="s">
        <v>50</v>
      </c>
      <c r="B158" s="7" t="s">
        <v>243</v>
      </c>
      <c r="C158" s="6">
        <f t="shared" si="6"/>
        <v>45845.34</v>
      </c>
      <c r="D158" s="5">
        <v>3133.42</v>
      </c>
      <c r="E158" s="5"/>
      <c r="F158" s="5">
        <v>1153.8</v>
      </c>
      <c r="G158" s="5"/>
      <c r="H158" s="5"/>
      <c r="I158" s="5"/>
      <c r="J158" s="5"/>
      <c r="K158" s="5"/>
      <c r="L158" s="5"/>
      <c r="M158" s="5"/>
      <c r="N158" s="5"/>
      <c r="O158" s="5">
        <v>11590.23</v>
      </c>
      <c r="P158" s="5"/>
      <c r="Q158" s="5">
        <v>61722.78999999999</v>
      </c>
      <c r="R158" s="5"/>
      <c r="S158" s="5">
        <v>9616.8</v>
      </c>
      <c r="T158" s="5">
        <f t="shared" si="9"/>
        <v>3465.9077039999997</v>
      </c>
      <c r="U158" s="5">
        <v>455.75</v>
      </c>
      <c r="V158" s="14">
        <f t="shared" si="7"/>
        <v>75261.247704</v>
      </c>
      <c r="W158" s="4"/>
    </row>
    <row r="159" spans="1:23" ht="15">
      <c r="A159" s="2" t="s">
        <v>65</v>
      </c>
      <c r="B159" s="7" t="s">
        <v>245</v>
      </c>
      <c r="C159" s="6">
        <f t="shared" si="6"/>
        <v>52375.40999999999</v>
      </c>
      <c r="D159" s="5">
        <v>3929.94</v>
      </c>
      <c r="E159" s="5"/>
      <c r="F159" s="5"/>
      <c r="G159" s="5"/>
      <c r="H159" s="5">
        <v>1298.65</v>
      </c>
      <c r="I159" s="5"/>
      <c r="J159" s="5"/>
      <c r="K159" s="5"/>
      <c r="L159" s="5"/>
      <c r="M159" s="5"/>
      <c r="N159" s="5"/>
      <c r="O159" s="5"/>
      <c r="P159" s="5"/>
      <c r="Q159" s="5">
        <v>57603.99999999999</v>
      </c>
      <c r="R159" s="5"/>
      <c r="S159" s="5">
        <v>11785.04</v>
      </c>
      <c r="T159" s="5">
        <f t="shared" si="9"/>
        <v>3959.5809959999992</v>
      </c>
      <c r="U159" s="5">
        <v>694.12</v>
      </c>
      <c r="V159" s="14">
        <f t="shared" si="7"/>
        <v>74042.740996</v>
      </c>
      <c r="W159" s="4"/>
    </row>
    <row r="160" spans="1:23" ht="15">
      <c r="A160" s="2" t="s">
        <v>43</v>
      </c>
      <c r="B160" s="7" t="s">
        <v>232</v>
      </c>
      <c r="C160" s="6">
        <f t="shared" si="6"/>
        <v>52959.35</v>
      </c>
      <c r="D160" s="5">
        <v>1055.17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>
        <v>535.71</v>
      </c>
      <c r="P160" s="5"/>
      <c r="Q160" s="5">
        <v>54550.229999999996</v>
      </c>
      <c r="R160" s="5"/>
      <c r="S160" s="5">
        <v>14425.2</v>
      </c>
      <c r="T160" s="5">
        <f t="shared" si="9"/>
        <v>4003.7268599999998</v>
      </c>
      <c r="U160" s="5">
        <v>710.98</v>
      </c>
      <c r="V160" s="14">
        <f t="shared" si="7"/>
        <v>73690.13685999998</v>
      </c>
      <c r="W160" s="4"/>
    </row>
    <row r="161" spans="1:23" ht="15">
      <c r="A161" s="2" t="s">
        <v>177</v>
      </c>
      <c r="B161" s="7" t="s">
        <v>248</v>
      </c>
      <c r="C161" s="6">
        <f t="shared" si="6"/>
        <v>57224.13999999999</v>
      </c>
      <c r="D161" s="5">
        <v>22.47</v>
      </c>
      <c r="E161" s="5"/>
      <c r="F161" s="5">
        <v>4290.26</v>
      </c>
      <c r="G161" s="5">
        <v>2860.11</v>
      </c>
      <c r="H161" s="5"/>
      <c r="I161" s="5"/>
      <c r="J161" s="5"/>
      <c r="K161" s="5"/>
      <c r="L161" s="5"/>
      <c r="M161" s="5"/>
      <c r="N161" s="5">
        <v>192.5</v>
      </c>
      <c r="O161" s="5">
        <v>372.7</v>
      </c>
      <c r="P161" s="5"/>
      <c r="Q161" s="5">
        <v>64962.17999999999</v>
      </c>
      <c r="R161" s="5"/>
      <c r="S161" s="5">
        <v>3480</v>
      </c>
      <c r="T161" s="5">
        <f t="shared" si="9"/>
        <v>4326.144984</v>
      </c>
      <c r="U161" s="5">
        <v>763.75</v>
      </c>
      <c r="V161" s="14">
        <f t="shared" si="7"/>
        <v>73532.07498399999</v>
      </c>
      <c r="W161" s="4"/>
    </row>
    <row r="162" spans="1:23" ht="15">
      <c r="A162" s="2" t="s">
        <v>108</v>
      </c>
      <c r="B162" s="7" t="s">
        <v>264</v>
      </c>
      <c r="C162" s="6">
        <f t="shared" si="6"/>
        <v>59884.34</v>
      </c>
      <c r="D162" s="5">
        <v>104.83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>
        <v>59989.17</v>
      </c>
      <c r="R162" s="5"/>
      <c r="S162" s="5">
        <v>6900</v>
      </c>
      <c r="T162" s="5">
        <f t="shared" si="9"/>
        <v>4527.256104</v>
      </c>
      <c r="U162" s="5">
        <v>806.6</v>
      </c>
      <c r="V162" s="14">
        <f t="shared" si="7"/>
        <v>72223.026104</v>
      </c>
      <c r="W162" s="4"/>
    </row>
    <row r="163" spans="1:23" ht="15">
      <c r="A163" s="2" t="s">
        <v>212</v>
      </c>
      <c r="B163" s="7" t="s">
        <v>221</v>
      </c>
      <c r="C163" s="6">
        <f t="shared" si="6"/>
        <v>56745.189999999995</v>
      </c>
      <c r="D163" s="5">
        <v>2578.83</v>
      </c>
      <c r="E163" s="5"/>
      <c r="F163" s="5"/>
      <c r="G163" s="5"/>
      <c r="H163" s="5"/>
      <c r="I163" s="5"/>
      <c r="J163" s="5"/>
      <c r="K163" s="5"/>
      <c r="L163" s="5"/>
      <c r="M163" s="5"/>
      <c r="N163" s="5">
        <v>192.5</v>
      </c>
      <c r="O163" s="5">
        <v>552.57</v>
      </c>
      <c r="P163" s="5"/>
      <c r="Q163" s="5">
        <v>60069.09</v>
      </c>
      <c r="R163" s="5"/>
      <c r="S163" s="5">
        <v>6900</v>
      </c>
      <c r="T163" s="5">
        <f t="shared" si="9"/>
        <v>4289.936363999999</v>
      </c>
      <c r="U163" s="5">
        <v>754.55</v>
      </c>
      <c r="V163" s="14">
        <f t="shared" si="7"/>
        <v>72013.576364</v>
      </c>
      <c r="W163" s="4"/>
    </row>
    <row r="164" spans="1:23" ht="15">
      <c r="A164" s="2" t="s">
        <v>132</v>
      </c>
      <c r="B164" s="7" t="s">
        <v>281</v>
      </c>
      <c r="C164" s="6">
        <f t="shared" si="6"/>
        <v>48640.56999999999</v>
      </c>
      <c r="D164" s="5">
        <v>4324.13</v>
      </c>
      <c r="E164" s="5"/>
      <c r="F164" s="5"/>
      <c r="G164" s="5">
        <v>2405.22</v>
      </c>
      <c r="H164" s="5"/>
      <c r="I164" s="5"/>
      <c r="J164" s="5"/>
      <c r="K164" s="5"/>
      <c r="L164" s="5"/>
      <c r="M164" s="5"/>
      <c r="N164" s="5"/>
      <c r="O164" s="5">
        <v>946.4</v>
      </c>
      <c r="P164" s="5"/>
      <c r="Q164" s="5">
        <v>56316.31999999999</v>
      </c>
      <c r="R164" s="5"/>
      <c r="S164" s="5">
        <v>9275.16</v>
      </c>
      <c r="T164" s="5">
        <f t="shared" si="9"/>
        <v>3677.2270919999996</v>
      </c>
      <c r="U164" s="5"/>
      <c r="V164" s="14">
        <f t="shared" si="7"/>
        <v>69268.707092</v>
      </c>
      <c r="W164" s="4"/>
    </row>
    <row r="165" spans="1:23" ht="15">
      <c r="A165" s="2" t="s">
        <v>47</v>
      </c>
      <c r="B165" s="7" t="s">
        <v>241</v>
      </c>
      <c r="C165" s="6">
        <f t="shared" si="6"/>
        <v>58181.009999999995</v>
      </c>
      <c r="D165" s="5">
        <v>21.98</v>
      </c>
      <c r="E165" s="5"/>
      <c r="F165" s="5">
        <f>107.89+1793.97</f>
        <v>1901.8600000000001</v>
      </c>
      <c r="G165" s="5"/>
      <c r="H165" s="5"/>
      <c r="I165" s="5"/>
      <c r="J165" s="5"/>
      <c r="K165" s="5"/>
      <c r="L165" s="5"/>
      <c r="M165" s="5"/>
      <c r="N165" s="5">
        <v>210</v>
      </c>
      <c r="O165" s="5"/>
      <c r="P165" s="5"/>
      <c r="Q165" s="5">
        <v>60314.85</v>
      </c>
      <c r="R165" s="5"/>
      <c r="S165" s="5">
        <v>3000</v>
      </c>
      <c r="T165" s="5">
        <f t="shared" si="9"/>
        <v>4398.484356</v>
      </c>
      <c r="U165" s="5">
        <v>777.81</v>
      </c>
      <c r="V165" s="14">
        <f t="shared" si="7"/>
        <v>68491.14435599999</v>
      </c>
      <c r="W165" s="4"/>
    </row>
    <row r="166" spans="1:23" ht="15">
      <c r="A166" s="2" t="s">
        <v>19</v>
      </c>
      <c r="B166" s="7" t="s">
        <v>221</v>
      </c>
      <c r="C166" s="6">
        <f t="shared" si="6"/>
        <v>46483</v>
      </c>
      <c r="D166" s="5">
        <v>2406.45</v>
      </c>
      <c r="E166" s="5"/>
      <c r="F166" s="5"/>
      <c r="G166" s="5">
        <v>2253.62</v>
      </c>
      <c r="H166" s="5"/>
      <c r="I166" s="5"/>
      <c r="J166" s="5"/>
      <c r="K166" s="5"/>
      <c r="L166" s="5"/>
      <c r="M166" s="5"/>
      <c r="N166" s="5"/>
      <c r="O166" s="5">
        <v>264.65</v>
      </c>
      <c r="P166" s="5"/>
      <c r="Q166" s="5">
        <v>51407.72</v>
      </c>
      <c r="R166" s="5"/>
      <c r="S166" s="5">
        <v>12447.83</v>
      </c>
      <c r="T166" s="5">
        <f t="shared" si="9"/>
        <v>3514.1148</v>
      </c>
      <c r="U166" s="5">
        <v>622.45</v>
      </c>
      <c r="V166" s="14">
        <f t="shared" si="7"/>
        <v>67992.1148</v>
      </c>
      <c r="W166" s="4"/>
    </row>
    <row r="167" spans="1:23" ht="15">
      <c r="A167" s="2" t="s">
        <v>98</v>
      </c>
      <c r="B167" s="7" t="s">
        <v>248</v>
      </c>
      <c r="C167" s="6">
        <f t="shared" si="6"/>
        <v>57209.62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>
        <v>1065.2</v>
      </c>
      <c r="P167" s="5"/>
      <c r="Q167" s="5">
        <v>58274.82</v>
      </c>
      <c r="R167" s="5"/>
      <c r="S167" s="5">
        <v>3480</v>
      </c>
      <c r="T167" s="5">
        <f t="shared" si="9"/>
        <v>4325.047272</v>
      </c>
      <c r="U167" s="5">
        <v>763.73</v>
      </c>
      <c r="V167" s="14">
        <f t="shared" si="7"/>
        <v>66843.597272</v>
      </c>
      <c r="W167" s="4"/>
    </row>
    <row r="168" spans="1:23" ht="15">
      <c r="A168" s="2" t="s">
        <v>94</v>
      </c>
      <c r="B168" s="7" t="s">
        <v>264</v>
      </c>
      <c r="C168" s="6">
        <f t="shared" si="6"/>
        <v>54390.67</v>
      </c>
      <c r="D168" s="5"/>
      <c r="E168" s="5"/>
      <c r="F168" s="5"/>
      <c r="G168" s="5">
        <v>202.84</v>
      </c>
      <c r="H168" s="5"/>
      <c r="I168" s="5"/>
      <c r="J168" s="5"/>
      <c r="K168" s="5"/>
      <c r="L168" s="5"/>
      <c r="M168" s="5"/>
      <c r="N168" s="5"/>
      <c r="O168" s="5">
        <v>304.32</v>
      </c>
      <c r="P168" s="5"/>
      <c r="Q168" s="5">
        <v>54897.83</v>
      </c>
      <c r="R168" s="5"/>
      <c r="S168" s="5">
        <v>6900</v>
      </c>
      <c r="T168" s="5">
        <f t="shared" si="9"/>
        <v>4111.934652</v>
      </c>
      <c r="U168" s="5">
        <v>726.32</v>
      </c>
      <c r="V168" s="14">
        <f t="shared" si="7"/>
        <v>66636.084652</v>
      </c>
      <c r="W168" s="4"/>
    </row>
    <row r="169" spans="1:23" ht="15">
      <c r="A169" s="2" t="s">
        <v>23</v>
      </c>
      <c r="B169" s="7" t="s">
        <v>225</v>
      </c>
      <c r="C169" s="6">
        <f t="shared" si="6"/>
        <v>47155.32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>
        <v>122.5</v>
      </c>
      <c r="O169" s="5">
        <v>422.73</v>
      </c>
      <c r="P169" s="5"/>
      <c r="Q169" s="5">
        <v>47700.55</v>
      </c>
      <c r="R169" s="5"/>
      <c r="S169" s="5">
        <v>14425.2</v>
      </c>
      <c r="T169" s="5">
        <f t="shared" si="9"/>
        <v>3564.942192</v>
      </c>
      <c r="U169" s="5">
        <v>633.31</v>
      </c>
      <c r="V169" s="14">
        <f t="shared" si="7"/>
        <v>66324.002192</v>
      </c>
      <c r="W169" s="4"/>
    </row>
    <row r="170" spans="1:23" ht="15">
      <c r="A170" s="2" t="s">
        <v>31</v>
      </c>
      <c r="B170" s="7" t="s">
        <v>232</v>
      </c>
      <c r="C170" s="6">
        <f t="shared" si="6"/>
        <v>56744.549999999996</v>
      </c>
      <c r="D170" s="5">
        <v>294.28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>
        <v>1202.01</v>
      </c>
      <c r="P170" s="5"/>
      <c r="Q170" s="5">
        <v>58240.84</v>
      </c>
      <c r="R170" s="5"/>
      <c r="S170" s="5">
        <v>3000</v>
      </c>
      <c r="T170" s="5">
        <f t="shared" si="9"/>
        <v>4289.8879799999995</v>
      </c>
      <c r="U170" s="5">
        <v>757.36</v>
      </c>
      <c r="V170" s="14">
        <f t="shared" si="7"/>
        <v>66288.08798</v>
      </c>
      <c r="W170" s="4"/>
    </row>
    <row r="171" spans="1:23" ht="15">
      <c r="A171" s="2" t="s">
        <v>213</v>
      </c>
      <c r="B171" s="7" t="s">
        <v>311</v>
      </c>
      <c r="C171" s="6">
        <f t="shared" si="6"/>
        <v>47298.79</v>
      </c>
      <c r="D171" s="5">
        <v>113.07</v>
      </c>
      <c r="E171" s="5"/>
      <c r="F171" s="5"/>
      <c r="G171" s="5"/>
      <c r="H171" s="5"/>
      <c r="I171" s="5"/>
      <c r="J171" s="5"/>
      <c r="K171" s="5"/>
      <c r="L171" s="5"/>
      <c r="M171" s="5"/>
      <c r="N171" s="5">
        <v>210</v>
      </c>
      <c r="O171" s="5"/>
      <c r="P171" s="5"/>
      <c r="Q171" s="5">
        <v>47621.86</v>
      </c>
      <c r="R171" s="5"/>
      <c r="S171" s="5">
        <v>12304.44</v>
      </c>
      <c r="T171" s="5">
        <f t="shared" si="9"/>
        <v>3575.788524</v>
      </c>
      <c r="U171" s="5">
        <v>637.26</v>
      </c>
      <c r="V171" s="14">
        <f t="shared" si="7"/>
        <v>64139.34852400001</v>
      </c>
      <c r="W171" s="4"/>
    </row>
    <row r="172" spans="1:23" ht="15">
      <c r="A172" s="2" t="s">
        <v>143</v>
      </c>
      <c r="B172" s="7" t="s">
        <v>218</v>
      </c>
      <c r="C172" s="6">
        <f t="shared" si="6"/>
        <v>46149.079999999994</v>
      </c>
      <c r="D172" s="5">
        <v>1545.81</v>
      </c>
      <c r="E172" s="5">
        <v>3096.48</v>
      </c>
      <c r="F172" s="5"/>
      <c r="G172" s="5"/>
      <c r="H172" s="5">
        <v>11.89</v>
      </c>
      <c r="I172" s="5"/>
      <c r="J172" s="5"/>
      <c r="K172" s="5">
        <v>660</v>
      </c>
      <c r="L172" s="5"/>
      <c r="M172" s="5"/>
      <c r="N172" s="5"/>
      <c r="O172" s="5">
        <v>6069.08</v>
      </c>
      <c r="P172" s="5"/>
      <c r="Q172" s="5">
        <v>57532.34</v>
      </c>
      <c r="R172" s="5"/>
      <c r="S172" s="5">
        <v>5005</v>
      </c>
      <c r="T172" s="5"/>
      <c r="U172" s="5"/>
      <c r="V172" s="14">
        <f t="shared" si="7"/>
        <v>62537.34</v>
      </c>
      <c r="W172" s="4"/>
    </row>
    <row r="173" spans="1:23" ht="15">
      <c r="A173" s="2" t="s">
        <v>34</v>
      </c>
      <c r="B173" s="7" t="s">
        <v>219</v>
      </c>
      <c r="C173" s="6">
        <f t="shared" si="6"/>
        <v>47127.47</v>
      </c>
      <c r="D173" s="5"/>
      <c r="E173" s="5">
        <v>3063.32</v>
      </c>
      <c r="F173" s="5">
        <v>3534.57</v>
      </c>
      <c r="G173" s="5"/>
      <c r="H173" s="5">
        <v>190.88</v>
      </c>
      <c r="I173" s="5"/>
      <c r="J173" s="5"/>
      <c r="K173" s="5">
        <v>1100</v>
      </c>
      <c r="L173" s="5"/>
      <c r="M173" s="5"/>
      <c r="N173" s="5"/>
      <c r="O173" s="5"/>
      <c r="P173" s="5"/>
      <c r="Q173" s="5">
        <v>55016.24</v>
      </c>
      <c r="R173" s="5"/>
      <c r="S173" s="5">
        <v>7212.6</v>
      </c>
      <c r="T173" s="5"/>
      <c r="U173" s="5"/>
      <c r="V173" s="14">
        <f t="shared" si="7"/>
        <v>62228.84</v>
      </c>
      <c r="W173" s="4"/>
    </row>
    <row r="174" spans="1:23" ht="15">
      <c r="A174" s="2" t="s">
        <v>56</v>
      </c>
      <c r="B174" s="7" t="s">
        <v>245</v>
      </c>
      <c r="C174" s="6">
        <f t="shared" si="6"/>
        <v>50235.62</v>
      </c>
      <c r="D174" s="5">
        <v>1311.39</v>
      </c>
      <c r="E174" s="5"/>
      <c r="F174" s="5"/>
      <c r="G174" s="5"/>
      <c r="H174" s="5">
        <v>429.59</v>
      </c>
      <c r="I174" s="5"/>
      <c r="J174" s="5"/>
      <c r="K174" s="5"/>
      <c r="L174" s="5"/>
      <c r="M174" s="5"/>
      <c r="N174" s="5"/>
      <c r="O174" s="5">
        <v>320.76</v>
      </c>
      <c r="P174" s="5"/>
      <c r="Q174" s="5">
        <v>52297.36</v>
      </c>
      <c r="R174" s="5"/>
      <c r="S174" s="5">
        <v>3480</v>
      </c>
      <c r="T174" s="5">
        <f>C174*0.0756</f>
        <v>3797.8128720000004</v>
      </c>
      <c r="U174" s="5">
        <v>676.54</v>
      </c>
      <c r="V174" s="14">
        <f t="shared" si="7"/>
        <v>60251.712872000004</v>
      </c>
      <c r="W174" s="4"/>
    </row>
    <row r="175" spans="1:23" ht="15">
      <c r="A175" s="2" t="s">
        <v>92</v>
      </c>
      <c r="B175" s="7" t="s">
        <v>219</v>
      </c>
      <c r="C175" s="6">
        <f t="shared" si="6"/>
        <v>45468.54</v>
      </c>
      <c r="D175" s="5">
        <v>432.14</v>
      </c>
      <c r="E175" s="5">
        <v>2953.38</v>
      </c>
      <c r="F175" s="5">
        <v>3148.72</v>
      </c>
      <c r="G175" s="5">
        <v>1753.9</v>
      </c>
      <c r="H175" s="5"/>
      <c r="I175" s="5"/>
      <c r="J175" s="5"/>
      <c r="K175" s="5"/>
      <c r="L175" s="5"/>
      <c r="M175" s="5"/>
      <c r="N175" s="5">
        <v>175</v>
      </c>
      <c r="O175" s="5"/>
      <c r="P175" s="5"/>
      <c r="Q175" s="5">
        <v>53931.68</v>
      </c>
      <c r="R175" s="5"/>
      <c r="S175" s="5">
        <v>6315.5</v>
      </c>
      <c r="T175" s="5"/>
      <c r="U175" s="5"/>
      <c r="V175" s="14">
        <f t="shared" si="7"/>
        <v>60247.18</v>
      </c>
      <c r="W175" s="4"/>
    </row>
    <row r="176" spans="1:23" ht="15">
      <c r="A176" s="2" t="s">
        <v>145</v>
      </c>
      <c r="B176" s="7" t="s">
        <v>286</v>
      </c>
      <c r="C176" s="6">
        <f t="shared" si="6"/>
        <v>51534.89</v>
      </c>
      <c r="D176" s="5"/>
      <c r="E176" s="5">
        <v>3373.89</v>
      </c>
      <c r="F176" s="5"/>
      <c r="G176" s="5"/>
      <c r="H176" s="5"/>
      <c r="I176" s="5"/>
      <c r="J176" s="5"/>
      <c r="K176" s="5">
        <v>660</v>
      </c>
      <c r="L176" s="5"/>
      <c r="M176" s="5"/>
      <c r="N176" s="5">
        <v>210</v>
      </c>
      <c r="O176" s="5"/>
      <c r="P176" s="5"/>
      <c r="Q176" s="5">
        <v>55778.78</v>
      </c>
      <c r="R176" s="5"/>
      <c r="S176" s="5">
        <v>4290</v>
      </c>
      <c r="T176" s="5"/>
      <c r="U176" s="5"/>
      <c r="V176" s="14">
        <f t="shared" si="7"/>
        <v>60068.78</v>
      </c>
      <c r="W176" s="4"/>
    </row>
    <row r="177" spans="1:23" ht="15">
      <c r="A177" s="2" t="s">
        <v>131</v>
      </c>
      <c r="B177" s="7" t="s">
        <v>225</v>
      </c>
      <c r="C177" s="6">
        <f t="shared" si="6"/>
        <v>49359.53</v>
      </c>
      <c r="D177" s="5">
        <v>89.97</v>
      </c>
      <c r="E177" s="5"/>
      <c r="F177" s="5"/>
      <c r="G177" s="5">
        <v>2462.81</v>
      </c>
      <c r="H177" s="5"/>
      <c r="I177" s="5"/>
      <c r="J177" s="5"/>
      <c r="K177" s="5"/>
      <c r="L177" s="5"/>
      <c r="M177" s="5"/>
      <c r="N177" s="5">
        <v>175</v>
      </c>
      <c r="O177" s="5">
        <v>510.3</v>
      </c>
      <c r="P177" s="5"/>
      <c r="Q177" s="5">
        <v>52597.61</v>
      </c>
      <c r="R177" s="5"/>
      <c r="S177" s="5">
        <v>3480</v>
      </c>
      <c r="T177" s="5">
        <f>C177*0.0756</f>
        <v>3731.580468</v>
      </c>
      <c r="U177" s="5"/>
      <c r="V177" s="14">
        <f t="shared" si="7"/>
        <v>59809.190468</v>
      </c>
      <c r="W177" s="4"/>
    </row>
    <row r="178" spans="1:23" ht="15">
      <c r="A178" s="2" t="s">
        <v>85</v>
      </c>
      <c r="B178" s="7" t="s">
        <v>260</v>
      </c>
      <c r="C178" s="6">
        <f t="shared" si="6"/>
        <v>47305.93</v>
      </c>
      <c r="D178" s="5">
        <v>1725.29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>
        <v>86.74</v>
      </c>
      <c r="P178" s="5"/>
      <c r="Q178" s="5">
        <v>49117.96</v>
      </c>
      <c r="R178" s="5"/>
      <c r="S178" s="5">
        <v>6900</v>
      </c>
      <c r="T178" s="5">
        <f>C178*0.0756</f>
        <v>3576.328308</v>
      </c>
      <c r="U178" s="5"/>
      <c r="V178" s="14">
        <f t="shared" si="7"/>
        <v>59594.288308</v>
      </c>
      <c r="W178" s="4"/>
    </row>
    <row r="179" spans="1:23" ht="15">
      <c r="A179" s="2" t="s">
        <v>207</v>
      </c>
      <c r="B179" s="7" t="s">
        <v>248</v>
      </c>
      <c r="C179" s="6">
        <f t="shared" si="6"/>
        <v>52463.72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>
        <v>175</v>
      </c>
      <c r="O179" s="5">
        <v>2617.78</v>
      </c>
      <c r="P179" s="5"/>
      <c r="Q179" s="5">
        <v>55256.5</v>
      </c>
      <c r="R179" s="5"/>
      <c r="S179" s="5">
        <v>3373.21</v>
      </c>
      <c r="T179" s="5"/>
      <c r="U179" s="5">
        <v>712.25</v>
      </c>
      <c r="V179" s="14">
        <f t="shared" si="7"/>
        <v>59341.96</v>
      </c>
      <c r="W179" s="4"/>
    </row>
    <row r="180" spans="1:23" ht="15">
      <c r="A180" s="2" t="s">
        <v>162</v>
      </c>
      <c r="B180" s="7" t="s">
        <v>290</v>
      </c>
      <c r="C180" s="6">
        <f t="shared" si="6"/>
        <v>48352.81</v>
      </c>
      <c r="D180" s="5">
        <v>129.6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v>1047.45</v>
      </c>
      <c r="P180" s="5"/>
      <c r="Q180" s="5">
        <v>49529.86</v>
      </c>
      <c r="R180" s="5"/>
      <c r="S180" s="5">
        <v>4025</v>
      </c>
      <c r="T180" s="5">
        <f>C180*0.0756</f>
        <v>3655.472436</v>
      </c>
      <c r="U180" s="5"/>
      <c r="V180" s="14">
        <f t="shared" si="7"/>
        <v>57210.332436</v>
      </c>
      <c r="W180" s="4"/>
    </row>
    <row r="181" spans="1:23" ht="15">
      <c r="A181" s="2" t="s">
        <v>146</v>
      </c>
      <c r="B181" s="7" t="s">
        <v>287</v>
      </c>
      <c r="C181" s="6">
        <f t="shared" si="6"/>
        <v>40904.59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>
        <v>40904.59</v>
      </c>
      <c r="R181" s="5"/>
      <c r="S181" s="5">
        <v>5413.75</v>
      </c>
      <c r="T181" s="5">
        <f>C181*0.0756</f>
        <v>3092.3870039999997</v>
      </c>
      <c r="U181" s="5">
        <v>1743.1</v>
      </c>
      <c r="V181" s="14">
        <f t="shared" si="7"/>
        <v>51153.82700399999</v>
      </c>
      <c r="W181" s="4"/>
    </row>
    <row r="182" spans="1:23" ht="15">
      <c r="A182" s="2" t="s">
        <v>193</v>
      </c>
      <c r="B182" s="7" t="s">
        <v>241</v>
      </c>
      <c r="C182" s="6">
        <f t="shared" si="6"/>
        <v>34102.3</v>
      </c>
      <c r="D182" s="5">
        <v>289.97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>
        <v>8510.51</v>
      </c>
      <c r="P182" s="5"/>
      <c r="Q182" s="5">
        <v>42902.780000000006</v>
      </c>
      <c r="R182" s="5"/>
      <c r="S182" s="5">
        <v>3935.7</v>
      </c>
      <c r="T182" s="5">
        <f>C182*0.0756</f>
        <v>2578.1338800000003</v>
      </c>
      <c r="U182" s="5">
        <v>237.9</v>
      </c>
      <c r="V182" s="14">
        <f t="shared" si="7"/>
        <v>49654.513880000006</v>
      </c>
      <c r="W182" s="4"/>
    </row>
    <row r="183" spans="1:23" ht="15">
      <c r="A183" s="2" t="s">
        <v>137</v>
      </c>
      <c r="B183" s="7" t="s">
        <v>284</v>
      </c>
      <c r="C183" s="6">
        <f t="shared" si="6"/>
        <v>39046.2</v>
      </c>
      <c r="D183" s="5"/>
      <c r="E183" s="5"/>
      <c r="F183" s="5"/>
      <c r="G183" s="5"/>
      <c r="H183" s="5"/>
      <c r="I183" s="5"/>
      <c r="J183" s="5">
        <v>350</v>
      </c>
      <c r="K183" s="5"/>
      <c r="L183" s="5"/>
      <c r="M183" s="5"/>
      <c r="N183" s="5"/>
      <c r="O183" s="5"/>
      <c r="P183" s="5"/>
      <c r="Q183" s="5">
        <v>39396.2</v>
      </c>
      <c r="R183" s="5"/>
      <c r="S183" s="5">
        <v>4854.3</v>
      </c>
      <c r="T183" s="5"/>
      <c r="U183" s="5">
        <v>1171.44</v>
      </c>
      <c r="V183" s="14">
        <f t="shared" si="7"/>
        <v>45421.94</v>
      </c>
      <c r="W183" s="4"/>
    </row>
    <row r="184" spans="1:23" ht="15">
      <c r="A184" s="2" t="s">
        <v>118</v>
      </c>
      <c r="B184" s="7" t="s">
        <v>276</v>
      </c>
      <c r="C184" s="6">
        <f t="shared" si="6"/>
        <v>33840.33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>
        <v>192.5</v>
      </c>
      <c r="O184" s="5">
        <v>113.45</v>
      </c>
      <c r="P184" s="5"/>
      <c r="Q184" s="5">
        <v>34146.28</v>
      </c>
      <c r="R184" s="5"/>
      <c r="S184" s="5">
        <v>7212.72</v>
      </c>
      <c r="T184" s="5">
        <f>C184*0.0756</f>
        <v>2558.3289480000003</v>
      </c>
      <c r="U184" s="5">
        <v>369.59</v>
      </c>
      <c r="V184" s="14">
        <f t="shared" si="7"/>
        <v>44286.918948</v>
      </c>
      <c r="W184" s="4"/>
    </row>
    <row r="185" spans="1:23" ht="15">
      <c r="A185" s="2" t="s">
        <v>22</v>
      </c>
      <c r="B185" s="7" t="s">
        <v>224</v>
      </c>
      <c r="C185" s="6">
        <f t="shared" si="6"/>
        <v>34411.019</v>
      </c>
      <c r="D185" s="5">
        <v>269.9</v>
      </c>
      <c r="E185" s="5"/>
      <c r="F185" s="5">
        <v>1847.411</v>
      </c>
      <c r="G185" s="5">
        <v>1688.64</v>
      </c>
      <c r="H185" s="5"/>
      <c r="I185" s="5">
        <v>97.02</v>
      </c>
      <c r="J185" s="5"/>
      <c r="K185" s="5">
        <v>660</v>
      </c>
      <c r="L185" s="5"/>
      <c r="M185" s="5"/>
      <c r="N185" s="5"/>
      <c r="O185" s="5">
        <v>349.32</v>
      </c>
      <c r="P185" s="5"/>
      <c r="Q185" s="5">
        <v>39323.31</v>
      </c>
      <c r="R185" s="5"/>
      <c r="S185" s="5">
        <v>4290</v>
      </c>
      <c r="T185" s="5"/>
      <c r="U185" s="5"/>
      <c r="V185" s="14">
        <f t="shared" si="7"/>
        <v>43613.31</v>
      </c>
      <c r="W185" s="4"/>
    </row>
    <row r="186" spans="1:23" ht="15">
      <c r="A186" s="2" t="s">
        <v>69</v>
      </c>
      <c r="B186" s="7" t="s">
        <v>232</v>
      </c>
      <c r="C186" s="6">
        <f t="shared" si="6"/>
        <v>35128.15</v>
      </c>
      <c r="D186" s="5"/>
      <c r="E186" s="5"/>
      <c r="F186" s="5">
        <v>1098.72</v>
      </c>
      <c r="G186" s="5"/>
      <c r="H186" s="5"/>
      <c r="I186" s="5"/>
      <c r="J186" s="5"/>
      <c r="K186" s="5"/>
      <c r="L186" s="5"/>
      <c r="M186" s="5"/>
      <c r="N186" s="5"/>
      <c r="O186" s="5">
        <v>1049.64</v>
      </c>
      <c r="P186" s="5"/>
      <c r="Q186" s="5">
        <v>37276.51</v>
      </c>
      <c r="R186" s="5"/>
      <c r="S186" s="5">
        <v>2587.5</v>
      </c>
      <c r="T186" s="5">
        <f>C186*0.0756</f>
        <v>2655.68814</v>
      </c>
      <c r="U186" s="5">
        <v>245.42</v>
      </c>
      <c r="V186" s="14">
        <f t="shared" si="7"/>
        <v>42765.11814</v>
      </c>
      <c r="W186" s="4"/>
    </row>
    <row r="187" spans="1:23" ht="15">
      <c r="A187" s="2" t="s">
        <v>59</v>
      </c>
      <c r="B187" s="7" t="s">
        <v>224</v>
      </c>
      <c r="C187" s="6">
        <f t="shared" si="6"/>
        <v>36191.48</v>
      </c>
      <c r="D187" s="5">
        <v>404.37</v>
      </c>
      <c r="E187" s="5"/>
      <c r="F187" s="5"/>
      <c r="G187" s="5"/>
      <c r="H187" s="5"/>
      <c r="I187" s="5"/>
      <c r="J187" s="5"/>
      <c r="K187" s="5">
        <v>660</v>
      </c>
      <c r="L187" s="5"/>
      <c r="M187" s="5"/>
      <c r="N187" s="5"/>
      <c r="O187" s="5">
        <v>211.45</v>
      </c>
      <c r="P187" s="5"/>
      <c r="Q187" s="5">
        <v>37467.3</v>
      </c>
      <c r="R187" s="5"/>
      <c r="S187" s="5">
        <v>4290</v>
      </c>
      <c r="T187" s="5"/>
      <c r="U187" s="5"/>
      <c r="V187" s="14">
        <f t="shared" si="7"/>
        <v>41757.3</v>
      </c>
      <c r="W187" s="4"/>
    </row>
    <row r="188" spans="1:23" ht="15">
      <c r="A188" s="2" t="s">
        <v>55</v>
      </c>
      <c r="B188" s="7" t="s">
        <v>224</v>
      </c>
      <c r="C188" s="6">
        <f t="shared" si="6"/>
        <v>32068.91</v>
      </c>
      <c r="D188" s="5"/>
      <c r="E188" s="5"/>
      <c r="F188" s="5">
        <v>2404.48</v>
      </c>
      <c r="G188" s="5"/>
      <c r="H188" s="5"/>
      <c r="I188" s="5"/>
      <c r="J188" s="5"/>
      <c r="K188" s="5">
        <v>660</v>
      </c>
      <c r="L188" s="5"/>
      <c r="M188" s="5"/>
      <c r="N188" s="5"/>
      <c r="O188" s="5"/>
      <c r="P188" s="5"/>
      <c r="Q188" s="5">
        <v>35133.39</v>
      </c>
      <c r="R188" s="5"/>
      <c r="S188" s="5">
        <v>4290</v>
      </c>
      <c r="T188" s="5"/>
      <c r="U188" s="5"/>
      <c r="V188" s="14">
        <f t="shared" si="7"/>
        <v>39423.39</v>
      </c>
      <c r="W188" s="4"/>
    </row>
    <row r="189" spans="1:23" ht="15">
      <c r="A189" s="2" t="s">
        <v>38</v>
      </c>
      <c r="B189" s="7" t="s">
        <v>237</v>
      </c>
      <c r="C189" s="6">
        <f t="shared" si="6"/>
        <v>31672.07</v>
      </c>
      <c r="D189" s="5"/>
      <c r="E189" s="5"/>
      <c r="F189" s="5">
        <v>2390.39</v>
      </c>
      <c r="G189" s="5"/>
      <c r="H189" s="5"/>
      <c r="I189" s="5"/>
      <c r="J189" s="5"/>
      <c r="K189" s="5"/>
      <c r="L189" s="5"/>
      <c r="M189" s="5"/>
      <c r="N189" s="5"/>
      <c r="O189" s="5">
        <v>523.25</v>
      </c>
      <c r="P189" s="5"/>
      <c r="Q189" s="5">
        <v>34585.71</v>
      </c>
      <c r="R189" s="5"/>
      <c r="S189" s="5">
        <v>2130.88</v>
      </c>
      <c r="T189" s="5">
        <f>C189*0.0756</f>
        <v>2394.408492</v>
      </c>
      <c r="U189" s="5"/>
      <c r="V189" s="14">
        <f t="shared" si="7"/>
        <v>39110.998492</v>
      </c>
      <c r="W189" s="4"/>
    </row>
    <row r="190" spans="1:23" ht="15">
      <c r="A190" s="2" t="s">
        <v>114</v>
      </c>
      <c r="B190" s="7" t="s">
        <v>224</v>
      </c>
      <c r="C190" s="6">
        <f t="shared" si="6"/>
        <v>32313.26</v>
      </c>
      <c r="D190" s="5"/>
      <c r="E190" s="5"/>
      <c r="F190" s="5">
        <v>403.81</v>
      </c>
      <c r="G190" s="5"/>
      <c r="H190" s="5"/>
      <c r="I190" s="5"/>
      <c r="J190" s="5"/>
      <c r="K190" s="5">
        <v>660</v>
      </c>
      <c r="L190" s="5"/>
      <c r="M190" s="5"/>
      <c r="N190" s="5"/>
      <c r="O190" s="5"/>
      <c r="P190" s="5"/>
      <c r="Q190" s="5">
        <v>33377.07</v>
      </c>
      <c r="R190" s="5"/>
      <c r="S190" s="5">
        <v>4290</v>
      </c>
      <c r="T190" s="5"/>
      <c r="U190" s="5"/>
      <c r="V190" s="14">
        <f t="shared" si="7"/>
        <v>37667.07</v>
      </c>
      <c r="W190" s="4"/>
    </row>
    <row r="191" spans="1:23" ht="15">
      <c r="A191" s="2" t="s">
        <v>35</v>
      </c>
      <c r="B191" s="7" t="s">
        <v>234</v>
      </c>
      <c r="C191" s="6">
        <f t="shared" si="6"/>
        <v>30385.420000000006</v>
      </c>
      <c r="D191" s="5"/>
      <c r="E191" s="5"/>
      <c r="F191" s="5"/>
      <c r="G191" s="5"/>
      <c r="H191" s="5"/>
      <c r="I191" s="5"/>
      <c r="J191" s="5">
        <v>350</v>
      </c>
      <c r="K191" s="5"/>
      <c r="L191" s="5"/>
      <c r="M191" s="5"/>
      <c r="N191" s="5">
        <v>175</v>
      </c>
      <c r="O191" s="5"/>
      <c r="P191" s="5"/>
      <c r="Q191" s="5">
        <v>30910.420000000006</v>
      </c>
      <c r="R191" s="5"/>
      <c r="S191" s="5">
        <v>2744.24</v>
      </c>
      <c r="T191" s="5"/>
      <c r="U191" s="5">
        <v>868.2</v>
      </c>
      <c r="V191" s="14">
        <f t="shared" si="7"/>
        <v>34522.86</v>
      </c>
      <c r="W191" s="4"/>
    </row>
    <row r="192" spans="1:23" ht="15">
      <c r="A192" s="2" t="s">
        <v>149</v>
      </c>
      <c r="B192" s="7" t="s">
        <v>288</v>
      </c>
      <c r="C192" s="6">
        <f t="shared" si="6"/>
        <v>22373.95</v>
      </c>
      <c r="D192" s="5"/>
      <c r="E192" s="5"/>
      <c r="F192" s="5"/>
      <c r="G192" s="5">
        <v>699.93</v>
      </c>
      <c r="H192" s="5"/>
      <c r="I192" s="5"/>
      <c r="J192" s="5"/>
      <c r="K192" s="5"/>
      <c r="L192" s="5"/>
      <c r="M192" s="5"/>
      <c r="N192" s="5"/>
      <c r="O192" s="5">
        <v>5158.78</v>
      </c>
      <c r="P192" s="5"/>
      <c r="Q192" s="5">
        <v>28232.66</v>
      </c>
      <c r="R192" s="5"/>
      <c r="S192" s="5">
        <v>4368.87</v>
      </c>
      <c r="T192" s="5">
        <f>C192*0.0756</f>
        <v>1691.47062</v>
      </c>
      <c r="U192" s="5">
        <v>156.28</v>
      </c>
      <c r="V192" s="14">
        <f t="shared" si="7"/>
        <v>34449.28062</v>
      </c>
      <c r="W192" s="4"/>
    </row>
    <row r="193" spans="1:23" ht="15">
      <c r="A193" s="2" t="s">
        <v>70</v>
      </c>
      <c r="B193" s="7" t="s">
        <v>252</v>
      </c>
      <c r="C193" s="6">
        <f t="shared" si="6"/>
        <v>6235.390000000003</v>
      </c>
      <c r="D193" s="5"/>
      <c r="E193" s="5"/>
      <c r="F193" s="5"/>
      <c r="G193" s="5"/>
      <c r="H193" s="5"/>
      <c r="I193" s="5"/>
      <c r="J193" s="5">
        <v>25</v>
      </c>
      <c r="K193" s="5"/>
      <c r="L193" s="5">
        <v>103.85</v>
      </c>
      <c r="M193" s="5"/>
      <c r="N193" s="5"/>
      <c r="O193" s="5">
        <v>25541.69</v>
      </c>
      <c r="P193" s="5"/>
      <c r="Q193" s="5">
        <v>31905.93</v>
      </c>
      <c r="R193" s="5"/>
      <c r="S193" s="5">
        <v>305</v>
      </c>
      <c r="T193" s="5"/>
      <c r="U193" s="5">
        <v>311.77</v>
      </c>
      <c r="V193" s="14">
        <f t="shared" si="7"/>
        <v>32522.7</v>
      </c>
      <c r="W193" s="4"/>
    </row>
    <row r="194" spans="1:23" ht="15">
      <c r="A194" s="2" t="s">
        <v>127</v>
      </c>
      <c r="B194" s="7" t="s">
        <v>269</v>
      </c>
      <c r="C194" s="6">
        <f t="shared" si="6"/>
        <v>24992.079999999998</v>
      </c>
      <c r="D194" s="5">
        <v>156.96</v>
      </c>
      <c r="E194" s="5"/>
      <c r="F194" s="5"/>
      <c r="G194" s="5">
        <v>1249.52</v>
      </c>
      <c r="H194" s="5"/>
      <c r="I194" s="5"/>
      <c r="J194" s="5"/>
      <c r="K194" s="5"/>
      <c r="L194" s="5"/>
      <c r="M194" s="5"/>
      <c r="N194" s="5"/>
      <c r="O194" s="5">
        <v>1066.4</v>
      </c>
      <c r="P194" s="5"/>
      <c r="Q194" s="5">
        <v>27464.96</v>
      </c>
      <c r="R194" s="5"/>
      <c r="S194" s="5">
        <v>1740</v>
      </c>
      <c r="T194" s="5">
        <f aca="true" t="shared" si="10" ref="T194:T201">C194*0.0756</f>
        <v>1889.401248</v>
      </c>
      <c r="U194" s="5">
        <v>293.77</v>
      </c>
      <c r="V194" s="14">
        <f t="shared" si="7"/>
        <v>31388.131247999998</v>
      </c>
      <c r="W194" s="4"/>
    </row>
    <row r="195" spans="1:23" ht="15">
      <c r="A195" s="2" t="s">
        <v>202</v>
      </c>
      <c r="B195" s="7" t="s">
        <v>276</v>
      </c>
      <c r="C195" s="6">
        <f t="shared" si="6"/>
        <v>26242.98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>
        <v>113.45</v>
      </c>
      <c r="P195" s="5"/>
      <c r="Q195" s="5">
        <v>26356.43</v>
      </c>
      <c r="R195" s="5"/>
      <c r="S195" s="5">
        <v>1740</v>
      </c>
      <c r="T195" s="5">
        <f t="shared" si="10"/>
        <v>1983.969288</v>
      </c>
      <c r="U195" s="5"/>
      <c r="V195" s="14">
        <f t="shared" si="7"/>
        <v>30080.399288</v>
      </c>
      <c r="W195" s="4"/>
    </row>
    <row r="196" spans="1:23" ht="15">
      <c r="A196" s="2" t="s">
        <v>140</v>
      </c>
      <c r="B196" s="7" t="s">
        <v>269</v>
      </c>
      <c r="C196" s="6">
        <f t="shared" si="6"/>
        <v>23174.469999999998</v>
      </c>
      <c r="D196" s="5"/>
      <c r="E196" s="5"/>
      <c r="F196" s="5"/>
      <c r="G196" s="5">
        <v>1157.83</v>
      </c>
      <c r="H196" s="5"/>
      <c r="I196" s="5"/>
      <c r="J196" s="5"/>
      <c r="K196" s="5"/>
      <c r="L196" s="5"/>
      <c r="M196" s="5"/>
      <c r="N196" s="5"/>
      <c r="O196" s="5">
        <v>494.64</v>
      </c>
      <c r="P196" s="5"/>
      <c r="Q196" s="5">
        <v>24826.94</v>
      </c>
      <c r="R196" s="5"/>
      <c r="S196" s="5">
        <v>1740</v>
      </c>
      <c r="T196" s="5">
        <f t="shared" si="10"/>
        <v>1751.9899319999997</v>
      </c>
      <c r="U196" s="5">
        <v>283.28</v>
      </c>
      <c r="V196" s="14">
        <f t="shared" si="7"/>
        <v>28602.209931999998</v>
      </c>
      <c r="W196" s="4"/>
    </row>
    <row r="197" spans="1:23" ht="15">
      <c r="A197" s="2" t="s">
        <v>123</v>
      </c>
      <c r="B197" s="7" t="s">
        <v>276</v>
      </c>
      <c r="C197" s="6">
        <f t="shared" si="6"/>
        <v>19278.350000000002</v>
      </c>
      <c r="D197" s="5"/>
      <c r="E197" s="5"/>
      <c r="F197" s="5">
        <v>430.05</v>
      </c>
      <c r="G197" s="5"/>
      <c r="H197" s="5"/>
      <c r="I197" s="5">
        <v>769.73</v>
      </c>
      <c r="J197" s="5"/>
      <c r="K197" s="5"/>
      <c r="L197" s="5"/>
      <c r="M197" s="5"/>
      <c r="N197" s="5"/>
      <c r="O197" s="5">
        <v>4626.07</v>
      </c>
      <c r="P197" s="5"/>
      <c r="Q197" s="5">
        <v>25104.2</v>
      </c>
      <c r="R197" s="5"/>
      <c r="S197" s="5">
        <v>978.75</v>
      </c>
      <c r="T197" s="5">
        <f t="shared" si="10"/>
        <v>1457.4432600000002</v>
      </c>
      <c r="U197" s="5">
        <v>160.61</v>
      </c>
      <c r="V197" s="14">
        <f t="shared" si="7"/>
        <v>27701.00326</v>
      </c>
      <c r="W197" s="4"/>
    </row>
    <row r="198" spans="1:23" ht="15">
      <c r="A198" s="2" t="s">
        <v>138</v>
      </c>
      <c r="B198" s="7" t="s">
        <v>269</v>
      </c>
      <c r="C198" s="6">
        <f aca="true" t="shared" si="11" ref="C198:C208">Q198-SUM(D198:P198)</f>
        <v>21065.54</v>
      </c>
      <c r="D198" s="5">
        <v>466.56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>
        <v>1248.48</v>
      </c>
      <c r="P198" s="5"/>
      <c r="Q198" s="5">
        <v>22780.58</v>
      </c>
      <c r="R198" s="5"/>
      <c r="S198" s="5">
        <v>1740</v>
      </c>
      <c r="T198" s="5">
        <f t="shared" si="10"/>
        <v>1592.554824</v>
      </c>
      <c r="U198" s="5">
        <v>289.12</v>
      </c>
      <c r="V198" s="14">
        <f aca="true" t="shared" si="12" ref="V198:V208">Q198+S198+T198+U198</f>
        <v>26402.254824</v>
      </c>
      <c r="W198" s="4"/>
    </row>
    <row r="199" spans="1:23" ht="15">
      <c r="A199" s="2" t="s">
        <v>166</v>
      </c>
      <c r="B199" s="7" t="s">
        <v>294</v>
      </c>
      <c r="C199" s="6">
        <f t="shared" si="11"/>
        <v>11235.330000000002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>
        <v>12661.21</v>
      </c>
      <c r="P199" s="5"/>
      <c r="Q199" s="5">
        <v>23896.54</v>
      </c>
      <c r="R199" s="5"/>
      <c r="S199" s="5">
        <v>915</v>
      </c>
      <c r="T199" s="5">
        <f t="shared" si="10"/>
        <v>849.3909480000001</v>
      </c>
      <c r="U199" s="5">
        <v>612.14</v>
      </c>
      <c r="V199" s="14">
        <f t="shared" si="12"/>
        <v>26273.070948</v>
      </c>
      <c r="W199" s="4"/>
    </row>
    <row r="200" spans="1:23" ht="15">
      <c r="A200" s="2" t="s">
        <v>102</v>
      </c>
      <c r="B200" s="7" t="s">
        <v>269</v>
      </c>
      <c r="C200" s="6">
        <f t="shared" si="11"/>
        <v>20766.54</v>
      </c>
      <c r="D200" s="5">
        <v>148.16</v>
      </c>
      <c r="E200" s="5"/>
      <c r="F200" s="5"/>
      <c r="G200" s="5">
        <v>1034.3</v>
      </c>
      <c r="H200" s="5"/>
      <c r="I200" s="5"/>
      <c r="J200" s="5"/>
      <c r="K200" s="5"/>
      <c r="L200" s="5"/>
      <c r="M200" s="5"/>
      <c r="N200" s="5"/>
      <c r="O200" s="5">
        <v>494.64</v>
      </c>
      <c r="P200" s="5"/>
      <c r="Q200" s="5">
        <v>22443.64</v>
      </c>
      <c r="R200" s="5"/>
      <c r="S200" s="5">
        <v>1740</v>
      </c>
      <c r="T200" s="5">
        <f t="shared" si="10"/>
        <v>1569.950424</v>
      </c>
      <c r="U200" s="5">
        <v>149.08</v>
      </c>
      <c r="V200" s="14">
        <f t="shared" si="12"/>
        <v>25902.670424</v>
      </c>
      <c r="W200" s="4"/>
    </row>
    <row r="201" spans="1:23" ht="15">
      <c r="A201" s="2" t="s">
        <v>57</v>
      </c>
      <c r="B201" s="7" t="s">
        <v>232</v>
      </c>
      <c r="C201" s="6">
        <f t="shared" si="11"/>
        <v>19959.93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>
        <v>19959.93</v>
      </c>
      <c r="R201" s="5"/>
      <c r="S201" s="5">
        <v>1958.6</v>
      </c>
      <c r="T201" s="5">
        <f t="shared" si="10"/>
        <v>1508.970708</v>
      </c>
      <c r="U201" s="5">
        <v>330.25</v>
      </c>
      <c r="V201" s="14">
        <f t="shared" si="12"/>
        <v>23757.750708</v>
      </c>
      <c r="W201" s="4"/>
    </row>
    <row r="202" spans="1:23" ht="15">
      <c r="A202" s="2" t="s">
        <v>199</v>
      </c>
      <c r="B202" s="7" t="s">
        <v>242</v>
      </c>
      <c r="C202" s="6">
        <f t="shared" si="11"/>
        <v>10392.84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>
        <v>10392.84</v>
      </c>
      <c r="R202" s="5"/>
      <c r="S202" s="5">
        <v>11650.32</v>
      </c>
      <c r="T202" s="5"/>
      <c r="U202" s="5"/>
      <c r="V202" s="14">
        <f t="shared" si="12"/>
        <v>22043.16</v>
      </c>
      <c r="W202" s="4"/>
    </row>
    <row r="203" spans="1:23" ht="15">
      <c r="A203" s="2" t="s">
        <v>191</v>
      </c>
      <c r="B203" s="7" t="s">
        <v>242</v>
      </c>
      <c r="C203" s="6">
        <f t="shared" si="11"/>
        <v>3900.4199999999983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>
        <v>3900.4199999999983</v>
      </c>
      <c r="R203" s="5"/>
      <c r="S203" s="5">
        <v>14789.04</v>
      </c>
      <c r="T203" s="5"/>
      <c r="U203" s="5"/>
      <c r="V203" s="14">
        <f t="shared" si="12"/>
        <v>18689.46</v>
      </c>
      <c r="W203" s="4"/>
    </row>
    <row r="204" spans="1:23" ht="15">
      <c r="A204" s="2" t="s">
        <v>18</v>
      </c>
      <c r="B204" s="7" t="s">
        <v>220</v>
      </c>
      <c r="C204" s="6">
        <f t="shared" si="11"/>
        <v>9609.24</v>
      </c>
      <c r="D204" s="5"/>
      <c r="E204" s="5"/>
      <c r="F204" s="5">
        <v>120.12</v>
      </c>
      <c r="G204" s="5"/>
      <c r="H204" s="5"/>
      <c r="I204" s="5"/>
      <c r="J204" s="5"/>
      <c r="K204" s="5"/>
      <c r="L204" s="5"/>
      <c r="M204" s="5"/>
      <c r="N204" s="5"/>
      <c r="O204" s="5">
        <v>386.74</v>
      </c>
      <c r="P204" s="5"/>
      <c r="Q204" s="5">
        <v>10116.1</v>
      </c>
      <c r="R204" s="5"/>
      <c r="S204" s="5">
        <v>290</v>
      </c>
      <c r="T204" s="5">
        <f>C204*0.0756</f>
        <v>726.458544</v>
      </c>
      <c r="U204" s="5">
        <v>96.09</v>
      </c>
      <c r="V204" s="14">
        <f t="shared" si="12"/>
        <v>11228.648544</v>
      </c>
      <c r="W204" s="4"/>
    </row>
    <row r="205" spans="1:23" ht="15">
      <c r="A205" s="2" t="s">
        <v>125</v>
      </c>
      <c r="B205" s="7" t="s">
        <v>242</v>
      </c>
      <c r="C205" s="6">
        <f t="shared" si="11"/>
        <v>3900.42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>
        <v>3900.42</v>
      </c>
      <c r="R205" s="5"/>
      <c r="S205" s="5">
        <v>6945.84</v>
      </c>
      <c r="T205" s="5"/>
      <c r="U205" s="5"/>
      <c r="V205" s="14">
        <f t="shared" si="12"/>
        <v>10846.26</v>
      </c>
      <c r="W205" s="4"/>
    </row>
    <row r="206" spans="1:23" ht="15">
      <c r="A206" s="2" t="s">
        <v>48</v>
      </c>
      <c r="B206" s="7" t="s">
        <v>242</v>
      </c>
      <c r="C206" s="6">
        <f t="shared" si="11"/>
        <v>3900.42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>
        <v>3900.42</v>
      </c>
      <c r="R206" s="5"/>
      <c r="S206" s="5"/>
      <c r="T206" s="5"/>
      <c r="U206" s="5"/>
      <c r="V206" s="14">
        <f t="shared" si="12"/>
        <v>3900.42</v>
      </c>
      <c r="W206" s="4"/>
    </row>
    <row r="207" spans="1:23" ht="15">
      <c r="A207" s="2" t="s">
        <v>120</v>
      </c>
      <c r="B207" s="7" t="s">
        <v>242</v>
      </c>
      <c r="C207" s="6">
        <f t="shared" si="11"/>
        <v>3900.42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>
        <v>3900.42</v>
      </c>
      <c r="R207" s="5"/>
      <c r="S207" s="5"/>
      <c r="T207" s="5"/>
      <c r="U207" s="5"/>
      <c r="V207" s="14">
        <f t="shared" si="12"/>
        <v>3900.42</v>
      </c>
      <c r="W207" s="4"/>
    </row>
    <row r="208" spans="1:23" ht="17.25">
      <c r="A208" s="24" t="s">
        <v>184</v>
      </c>
      <c r="B208" s="23" t="s">
        <v>299</v>
      </c>
      <c r="C208" s="15">
        <f t="shared" si="11"/>
        <v>2492.37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2492.37</v>
      </c>
      <c r="R208" s="13"/>
      <c r="S208" s="13">
        <v>0</v>
      </c>
      <c r="T208" s="13">
        <v>0</v>
      </c>
      <c r="U208" s="13">
        <v>0</v>
      </c>
      <c r="V208" s="17">
        <f t="shared" si="12"/>
        <v>2492.37</v>
      </c>
      <c r="W208" s="4"/>
    </row>
    <row r="209" spans="1:23" ht="15">
      <c r="A209" s="2" t="s">
        <v>324</v>
      </c>
      <c r="B209" s="7"/>
      <c r="C209" s="22">
        <f aca="true" t="shared" si="13" ref="C209:U209">SUM(C6:C208)</f>
        <v>15773796.618999992</v>
      </c>
      <c r="D209" s="22">
        <f t="shared" si="13"/>
        <v>752283.2</v>
      </c>
      <c r="E209" s="22">
        <f t="shared" si="13"/>
        <v>261137.41000000003</v>
      </c>
      <c r="F209" s="22">
        <f t="shared" si="13"/>
        <v>317641.64100000006</v>
      </c>
      <c r="G209" s="22">
        <f t="shared" si="13"/>
        <v>157312.41</v>
      </c>
      <c r="H209" s="22">
        <f t="shared" si="13"/>
        <v>44452.27</v>
      </c>
      <c r="I209" s="22">
        <f t="shared" si="13"/>
        <v>69255.18999999999</v>
      </c>
      <c r="J209" s="22">
        <f t="shared" si="13"/>
        <v>14250</v>
      </c>
      <c r="K209" s="22">
        <f t="shared" si="13"/>
        <v>53982.5</v>
      </c>
      <c r="L209" s="22">
        <f t="shared" si="13"/>
        <v>42889.26999999999</v>
      </c>
      <c r="M209" s="22">
        <f t="shared" si="13"/>
        <v>9346.05</v>
      </c>
      <c r="N209" s="22">
        <f t="shared" si="13"/>
        <v>8137.5</v>
      </c>
      <c r="O209" s="22">
        <f t="shared" si="13"/>
        <v>494687.2200000001</v>
      </c>
      <c r="P209" s="22">
        <f t="shared" si="13"/>
        <v>3750</v>
      </c>
      <c r="Q209" s="22">
        <f t="shared" si="13"/>
        <v>18002921.280000012</v>
      </c>
      <c r="R209" s="22">
        <f t="shared" si="13"/>
        <v>0</v>
      </c>
      <c r="S209" s="22">
        <f t="shared" si="13"/>
        <v>1830972.2499999993</v>
      </c>
      <c r="T209" s="22">
        <f t="shared" si="13"/>
        <v>483900.35432799987</v>
      </c>
      <c r="U209" s="22">
        <f t="shared" si="13"/>
        <v>291810.92999999993</v>
      </c>
      <c r="V209" s="22">
        <f>SUM(V6:V208)</f>
        <v>20609604.814328004</v>
      </c>
      <c r="W209" s="4"/>
    </row>
    <row r="210" ht="15">
      <c r="B210" s="8"/>
    </row>
    <row r="212" ht="15">
      <c r="B212" s="9"/>
    </row>
  </sheetData>
  <sheetProtection/>
  <mergeCells count="4">
    <mergeCell ref="E4:I4"/>
    <mergeCell ref="J4:N4"/>
    <mergeCell ref="O4:P4"/>
    <mergeCell ref="S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Reza</dc:creator>
  <cp:keywords/>
  <dc:description/>
  <cp:lastModifiedBy> </cp:lastModifiedBy>
  <cp:lastPrinted>2010-08-20T20:32:20Z</cp:lastPrinted>
  <dcterms:created xsi:type="dcterms:W3CDTF">2010-08-05T21:04:51Z</dcterms:created>
  <dcterms:modified xsi:type="dcterms:W3CDTF">2010-08-27T19:47:51Z</dcterms:modified>
  <cp:category/>
  <cp:version/>
  <cp:contentType/>
  <cp:contentStatus/>
</cp:coreProperties>
</file>